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90" firstSheet="5" activeTab="8"/>
  </bookViews>
  <sheets>
    <sheet name="BS_Commercial Banks" sheetId="1" r:id="rId1"/>
    <sheet name="IS_Commercial Banks" sheetId="2" r:id="rId2"/>
    <sheet name="FSIs _Commercial Banks" sheetId="3" r:id="rId3"/>
    <sheet name="BS_Specialized Banks" sheetId="4" r:id="rId4"/>
    <sheet name="IS_Specialized Banks" sheetId="5" r:id="rId5"/>
    <sheet name="FSIs_Special Banks" sheetId="6" r:id="rId6"/>
    <sheet name="BS_TT Banking Sector" sheetId="7" r:id="rId7"/>
    <sheet name="IS_TT Banking Sector" sheetId="8" r:id="rId8"/>
    <sheet name="FSIs_TT Banking Sector" sheetId="9" r:id="rId9"/>
  </sheets>
  <definedNames>
    <definedName name="_xlnm.Print_Area" localSheetId="6">'BS_TT Banking Sector'!$A$1:$S$33</definedName>
  </definedNames>
  <calcPr fullCalcOnLoad="1"/>
</workbook>
</file>

<file path=xl/sharedStrings.xml><?xml version="1.0" encoding="utf-8"?>
<sst xmlns="http://schemas.openxmlformats.org/spreadsheetml/2006/main" count="642" uniqueCount="99">
  <si>
    <t>Dec.</t>
  </si>
  <si>
    <t>Mar.</t>
  </si>
  <si>
    <t>Jun.</t>
  </si>
  <si>
    <t>Sept.</t>
  </si>
  <si>
    <t>A. ASSETS</t>
  </si>
  <si>
    <t xml:space="preserve">Cash (domestic notes and coins) </t>
  </si>
  <si>
    <t xml:space="preserve">BNR with Balances </t>
  </si>
  <si>
    <t>Due from banks in Rwanda</t>
  </si>
  <si>
    <t>Due from with Banks Abroad</t>
  </si>
  <si>
    <t>Government Securities</t>
  </si>
  <si>
    <t>Investments and Other Securities</t>
  </si>
  <si>
    <t xml:space="preserve">      Loans &amp; Overdrafts (gross)</t>
  </si>
  <si>
    <t xml:space="preserve">Less: Provisions </t>
  </si>
  <si>
    <t>Loans &amp; Overdrafts (Net)</t>
  </si>
  <si>
    <t xml:space="preserve">Fixed Assets (net) </t>
  </si>
  <si>
    <t xml:space="preserve">Other Assets </t>
  </si>
  <si>
    <t>Total Assets (net)</t>
  </si>
  <si>
    <t>B. LIABILITIES</t>
  </si>
  <si>
    <t>Due to banks in Rwanda</t>
  </si>
  <si>
    <t>Borrowings from BNR</t>
  </si>
  <si>
    <t>Deposits</t>
  </si>
  <si>
    <t>Due to Banks Abroad</t>
  </si>
  <si>
    <t>Bills Payable</t>
  </si>
  <si>
    <t>Other Liabilities</t>
  </si>
  <si>
    <t>Total Liabilities</t>
  </si>
  <si>
    <t>C. CAPITAL</t>
  </si>
  <si>
    <t>Paid-up-Capital</t>
  </si>
  <si>
    <t>Share Premium</t>
  </si>
  <si>
    <t>Retained Reserves</t>
  </si>
  <si>
    <t>Other Reserves/Subordinated Debt</t>
  </si>
  <si>
    <t>Profit/loss</t>
  </si>
  <si>
    <t>Total Shareholders’ funds</t>
  </si>
  <si>
    <t>Total equity and liabilities</t>
  </si>
  <si>
    <r>
      <t>Table 1:</t>
    </r>
    <r>
      <rPr>
        <b/>
        <sz val="12"/>
        <color indexed="8"/>
        <rFont val="Bookman Old Style"/>
        <family val="1"/>
      </rPr>
      <t xml:space="preserve"> Banking Sector – Balance Sheet (In billions of Rwandan Francs)</t>
    </r>
  </si>
  <si>
    <t>A.INCOME</t>
  </si>
  <si>
    <t>Interest Income/ Advances</t>
  </si>
  <si>
    <t>Interest Income/ Government Securities</t>
  </si>
  <si>
    <t>Interest Income on placement</t>
  </si>
  <si>
    <t>Commissions</t>
  </si>
  <si>
    <t>Foreign Exchange Income</t>
  </si>
  <si>
    <t>Other Income</t>
  </si>
  <si>
    <t>Total Income</t>
  </si>
  <si>
    <t>B.EXPENSES</t>
  </si>
  <si>
    <t>Interest Expense – Deposits</t>
  </si>
  <si>
    <t>Other Interest Expenses</t>
  </si>
  <si>
    <t>Provisions for Bad Debts</t>
  </si>
  <si>
    <t>Salaries, Wages, staff costs</t>
  </si>
  <si>
    <t>Premises, Depreciation, Transport</t>
  </si>
  <si>
    <t>Other Expenses</t>
  </si>
  <si>
    <t>Total Expenses</t>
  </si>
  <si>
    <t>Net Profit Before Tax</t>
  </si>
  <si>
    <t>Corporation Tax</t>
  </si>
  <si>
    <t>Net Profit After Tax</t>
  </si>
  <si>
    <r>
      <t xml:space="preserve">Table 2: </t>
    </r>
    <r>
      <rPr>
        <b/>
        <sz val="12"/>
        <color indexed="8"/>
        <rFont val="Bookman Old Style"/>
        <family val="1"/>
      </rPr>
      <t>Banking Sector – Income Statement (In billions of Rwandan Francs)</t>
    </r>
  </si>
  <si>
    <t>MEASURES OF CAPITAL ADEQUACY/ STANDARD RATES</t>
  </si>
  <si>
    <t>Off Balance Sheet Items / Total Qualifying Capital</t>
  </si>
  <si>
    <t>NPLs – Provisions / Core Capital</t>
  </si>
  <si>
    <t>MEASURES OF ASSET QUALITY</t>
  </si>
  <si>
    <t>Provisions / NPLs</t>
  </si>
  <si>
    <t>Earning Assets / Total Asset</t>
  </si>
  <si>
    <t>Fixed Assets / Core Capital</t>
  </si>
  <si>
    <t>MEASURES OF EARNINGS (ANNUALISED)</t>
  </si>
  <si>
    <t>Return on Average Assets</t>
  </si>
  <si>
    <t>Return on Average Equity</t>
  </si>
  <si>
    <t>Net Interest Margin</t>
  </si>
  <si>
    <t>Yield on Advances</t>
  </si>
  <si>
    <t>Cost of Deposits</t>
  </si>
  <si>
    <t>Cost to Income</t>
  </si>
  <si>
    <t>Overhead to Income</t>
  </si>
  <si>
    <t>MEASURES OF LIQUIDITY</t>
  </si>
  <si>
    <t>Short term Gap</t>
  </si>
  <si>
    <t>Interbank Borrowings / Total Deposits</t>
  </si>
  <si>
    <t>BNR Borrowings / Total Deposits</t>
  </si>
  <si>
    <t>Gross Loans / Total Deposits</t>
  </si>
  <si>
    <t>MEASURES OF MARKET SENSITIVITY</t>
  </si>
  <si>
    <t>Forex Exposure / Core Capital</t>
  </si>
  <si>
    <t>Forex Loans / Forex Deposits</t>
  </si>
  <si>
    <t>Forex Assets / Forex Liabilities</t>
  </si>
  <si>
    <r>
      <t>Table 3:</t>
    </r>
    <r>
      <rPr>
        <b/>
        <sz val="12"/>
        <color indexed="8"/>
        <rFont val="Bookman Old Style"/>
        <family val="1"/>
      </rPr>
      <t xml:space="preserve"> Banking Sector – Financial Soundness Indicators (in %)</t>
    </r>
  </si>
  <si>
    <t>Other interest income</t>
  </si>
  <si>
    <t>Core Capital / Risk Weighted Assets (MIN 12.5%)</t>
  </si>
  <si>
    <t>Total Qualifying Capital / Risk Weighted Assets (MIN 15%)</t>
  </si>
  <si>
    <t>Leverage ratio (MIN 6%)</t>
  </si>
  <si>
    <t>Insider Loans / Core Capital (MAX 15%)</t>
  </si>
  <si>
    <t>Large Exposures / Core Capital (MAX 800%)</t>
  </si>
  <si>
    <t>Liquidity Coverage Ratio (LCR) (MIN 100%)</t>
  </si>
  <si>
    <t>Net Stable Funding Ratio (NSFR) (MIN 100%)</t>
  </si>
  <si>
    <t>Liquid Assets / Total Deposits</t>
  </si>
  <si>
    <t>Dec</t>
  </si>
  <si>
    <r>
      <t>Table 1:</t>
    </r>
    <r>
      <rPr>
        <b/>
        <sz val="12"/>
        <color indexed="8"/>
        <rFont val="Bookman Old Style"/>
        <family val="1"/>
      </rPr>
      <t xml:space="preserve"> Commercial Banks – Balance Sheet (In billions of Rwandan Francs)</t>
    </r>
  </si>
  <si>
    <r>
      <t>Table 2: Commercial Banks</t>
    </r>
    <r>
      <rPr>
        <b/>
        <sz val="12"/>
        <color indexed="8"/>
        <rFont val="Bookman Old Style"/>
        <family val="1"/>
      </rPr>
      <t xml:space="preserve"> – Income Statement (In billions of Rwandan Francs)</t>
    </r>
  </si>
  <si>
    <t>Key FSIs_NBR Definitions</t>
  </si>
  <si>
    <t>FSIs_NBR Definitions</t>
  </si>
  <si>
    <r>
      <t xml:space="preserve">NPLs / </t>
    </r>
    <r>
      <rPr>
        <sz val="8"/>
        <color indexed="8"/>
        <rFont val="Bookman Old Style"/>
        <family val="1"/>
      </rPr>
      <t>Gross</t>
    </r>
    <r>
      <rPr>
        <sz val="10"/>
        <color indexed="8"/>
        <rFont val="Bookman Old Style"/>
        <family val="1"/>
      </rPr>
      <t xml:space="preserve"> Loans  (On balance sheet)                                     </t>
    </r>
  </si>
  <si>
    <r>
      <t xml:space="preserve">NPLs / </t>
    </r>
    <r>
      <rPr>
        <sz val="8"/>
        <color indexed="8"/>
        <rFont val="Bookman Old Style"/>
        <family val="1"/>
      </rPr>
      <t>Gross</t>
    </r>
    <r>
      <rPr>
        <sz val="10"/>
        <color indexed="8"/>
        <rFont val="Bookman Old Style"/>
        <family val="1"/>
      </rPr>
      <t xml:space="preserve"> Loans (On and off balance sheet)                                   </t>
    </r>
  </si>
  <si>
    <t>Specific Provisions / NPLs</t>
  </si>
  <si>
    <t>Large Exposures / Gross Loans (On balance sheet)</t>
  </si>
  <si>
    <t>Large Exposures / Gross Loans (On and off balance sheet)</t>
  </si>
  <si>
    <t>NPLs net of interests/Gross loans (On and off balance sheet)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</si>
</sst>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(* #,##0.0_);_(* \(#,##0.0\);_(* &quot;-&quot;??_);_(@_)"/>
    <numFmt numFmtId="166" formatCode="0.0"/>
    <numFmt numFmtId="167" formatCode="_(* #,##0_);_(* \(#,##0\);_(* &quot;-&quot;??_);_(@_)"/>
    <numFmt numFmtId="168" formatCode="_-* #,##0.0_-;\-* #,##0.0_-;_-* &quot;-&quot;_-;_-@_-"/>
    <numFmt numFmtId="169" formatCode="0.0000"/>
    <numFmt numFmtId="170" formatCode="0.000"/>
    <numFmt numFmtId="171" formatCode="_(* #,##0.0_);_(* \(#,##0.0\);_(* &quot;-&quot;?_);_(@_)"/>
    <numFmt numFmtId="172" formatCode="0.000000"/>
    <numFmt numFmtId="173" formatCode="0.00000"/>
    <numFmt numFmtId="174" formatCode="0.0000000"/>
    <numFmt numFmtId="175" formatCode="0.00000000"/>
    <numFmt numFmtId="176" formatCode="0.000000000"/>
    <numFmt numFmtId="177" formatCode="_(* #,##0.000_);_(* \(#,##0.000\);_(* &quot;-&quot;??_);_(@_)"/>
    <numFmt numFmtId="178" formatCode="0.0000000000"/>
    <numFmt numFmtId="179" formatCode="[$-409]dddd\,\ mmmm\ d\,\ yyyy"/>
    <numFmt numFmtId="180" formatCode="[$-409]h:mm:ss\ AM/PM"/>
    <numFmt numFmtId="181" formatCode="0.0%"/>
    <numFmt numFmtId="182" formatCode="0.00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i/>
      <sz val="9"/>
      <color indexed="8"/>
      <name val="Bookman Old Style"/>
      <family val="1"/>
    </font>
    <font>
      <b/>
      <sz val="10"/>
      <color indexed="8"/>
      <name val="Bookman Old Style"/>
      <family val="1"/>
    </font>
    <font>
      <b/>
      <u val="single"/>
      <sz val="8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b/>
      <u val="single"/>
      <sz val="8"/>
      <color theme="1"/>
      <name val="Bookman Old Style"/>
      <family val="1"/>
    </font>
    <font>
      <b/>
      <sz val="9"/>
      <color rgb="FF00000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vertical="center" wrapText="1"/>
    </xf>
    <xf numFmtId="166" fontId="49" fillId="0" borderId="10" xfId="0" applyNumberFormat="1" applyFont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vertical="center" wrapText="1"/>
    </xf>
    <xf numFmtId="166" fontId="49" fillId="0" borderId="10" xfId="0" applyNumberFormat="1" applyFont="1" applyBorder="1" applyAlignment="1">
      <alignment horizontal="right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 indent="5"/>
    </xf>
    <xf numFmtId="0" fontId="50" fillId="34" borderId="10" xfId="0" applyFont="1" applyFill="1" applyBorder="1" applyAlignment="1">
      <alignment vertical="center"/>
    </xf>
    <xf numFmtId="166" fontId="50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66" fontId="49" fillId="0" borderId="10" xfId="42" applyNumberFormat="1" applyFont="1" applyBorder="1" applyAlignment="1">
      <alignment horizontal="right" vertical="center" wrapText="1"/>
    </xf>
    <xf numFmtId="166" fontId="51" fillId="33" borderId="10" xfId="42" applyNumberFormat="1" applyFont="1" applyFill="1" applyBorder="1" applyAlignment="1">
      <alignment vertical="center" wrapText="1"/>
    </xf>
    <xf numFmtId="166" fontId="49" fillId="33" borderId="10" xfId="0" applyNumberFormat="1" applyFont="1" applyFill="1" applyBorder="1" applyAlignment="1">
      <alignment horizontal="right" vertical="center" wrapText="1"/>
    </xf>
    <xf numFmtId="166" fontId="49" fillId="0" borderId="10" xfId="0" applyNumberFormat="1" applyFont="1" applyBorder="1" applyAlignment="1">
      <alignment vertical="center"/>
    </xf>
    <xf numFmtId="166" fontId="50" fillId="33" borderId="10" xfId="0" applyNumberFormat="1" applyFont="1" applyFill="1" applyBorder="1" applyAlignment="1">
      <alignment horizontal="center" vertical="center"/>
    </xf>
    <xf numFmtId="166" fontId="50" fillId="33" borderId="10" xfId="42" applyNumberFormat="1" applyFont="1" applyFill="1" applyBorder="1" applyAlignment="1">
      <alignment horizontal="center" vertical="center"/>
    </xf>
    <xf numFmtId="166" fontId="49" fillId="0" borderId="10" xfId="0" applyNumberFormat="1" applyFont="1" applyBorder="1" applyAlignment="1">
      <alignment vertical="center" wrapText="1"/>
    </xf>
    <xf numFmtId="166" fontId="49" fillId="0" borderId="10" xfId="42" applyNumberFormat="1" applyFont="1" applyBorder="1" applyAlignment="1">
      <alignment vertical="center"/>
    </xf>
    <xf numFmtId="166" fontId="49" fillId="0" borderId="10" xfId="0" applyNumberFormat="1" applyFont="1" applyFill="1" applyBorder="1" applyAlignment="1">
      <alignment horizontal="right" vertical="center" wrapText="1"/>
    </xf>
    <xf numFmtId="166" fontId="49" fillId="0" borderId="10" xfId="0" applyNumberFormat="1" applyFont="1" applyBorder="1" applyAlignment="1">
      <alignment/>
    </xf>
    <xf numFmtId="0" fontId="49" fillId="0" borderId="0" xfId="0" applyFont="1" applyAlignment="1">
      <alignment vertical="center"/>
    </xf>
    <xf numFmtId="165" fontId="49" fillId="0" borderId="10" xfId="42" applyNumberFormat="1" applyFont="1" applyBorder="1" applyAlignment="1">
      <alignment vertical="center"/>
    </xf>
    <xf numFmtId="166" fontId="49" fillId="0" borderId="10" xfId="0" applyNumberFormat="1" applyFont="1" applyFill="1" applyBorder="1" applyAlignment="1">
      <alignment vertical="center"/>
    </xf>
    <xf numFmtId="165" fontId="49" fillId="0" borderId="10" xfId="42" applyNumberFormat="1" applyFont="1" applyFill="1" applyBorder="1" applyAlignment="1">
      <alignment vertical="center"/>
    </xf>
    <xf numFmtId="165" fontId="49" fillId="0" borderId="10" xfId="42" applyNumberFormat="1" applyFont="1" applyFill="1" applyBorder="1" applyAlignment="1">
      <alignment horizontal="right" vertical="center" wrapText="1"/>
    </xf>
    <xf numFmtId="165" fontId="49" fillId="0" borderId="10" xfId="42" applyNumberFormat="1" applyFont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65" fontId="0" fillId="0" borderId="0" xfId="42" applyNumberFormat="1" applyFont="1" applyAlignment="1">
      <alignment/>
    </xf>
    <xf numFmtId="166" fontId="49" fillId="0" borderId="10" xfId="42" applyNumberFormat="1" applyFont="1" applyFill="1" applyBorder="1" applyAlignment="1">
      <alignment vertical="center"/>
    </xf>
    <xf numFmtId="166" fontId="49" fillId="0" borderId="10" xfId="42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center" vertical="center" wrapText="1"/>
    </xf>
    <xf numFmtId="167" fontId="51" fillId="33" borderId="10" xfId="42" applyNumberFormat="1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right" vertical="center" wrapText="1"/>
    </xf>
    <xf numFmtId="166" fontId="49" fillId="0" borderId="11" xfId="0" applyNumberFormat="1" applyFont="1" applyBorder="1" applyAlignment="1">
      <alignment vertical="center"/>
    </xf>
    <xf numFmtId="166" fontId="51" fillId="33" borderId="11" xfId="42" applyNumberFormat="1" applyFont="1" applyFill="1" applyBorder="1" applyAlignment="1">
      <alignment vertical="center" wrapText="1"/>
    </xf>
    <xf numFmtId="167" fontId="51" fillId="33" borderId="11" xfId="42" applyNumberFormat="1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165" fontId="51" fillId="33" borderId="10" xfId="42" applyNumberFormat="1" applyFont="1" applyFill="1" applyBorder="1" applyAlignment="1">
      <alignment vertical="center" wrapText="1"/>
    </xf>
    <xf numFmtId="166" fontId="49" fillId="0" borderId="10" xfId="0" applyNumberFormat="1" applyFont="1" applyBorder="1" applyAlignment="1">
      <alignment horizontal="right" vertical="center" wrapText="1"/>
    </xf>
    <xf numFmtId="166" fontId="49" fillId="0" borderId="10" xfId="0" applyNumberFormat="1" applyFont="1" applyBorder="1" applyAlignment="1">
      <alignment horizontal="right" vertical="center"/>
    </xf>
    <xf numFmtId="166" fontId="49" fillId="0" borderId="10" xfId="42" applyNumberFormat="1" applyFont="1" applyBorder="1" applyAlignment="1">
      <alignment vertical="center"/>
    </xf>
    <xf numFmtId="165" fontId="49" fillId="0" borderId="10" xfId="42" applyNumberFormat="1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165" fontId="50" fillId="33" borderId="10" xfId="42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65" fontId="0" fillId="0" borderId="10" xfId="42" applyNumberFormat="1" applyFont="1" applyBorder="1" applyAlignment="1">
      <alignment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166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66" fontId="50" fillId="34" borderId="10" xfId="0" applyNumberFormat="1" applyFont="1" applyFill="1" applyBorder="1" applyAlignment="1">
      <alignment vertical="center"/>
    </xf>
    <xf numFmtId="165" fontId="49" fillId="0" borderId="11" xfId="42" applyNumberFormat="1" applyFont="1" applyBorder="1" applyAlignment="1">
      <alignment horizontal="right" vertical="center" wrapText="1"/>
    </xf>
    <xf numFmtId="165" fontId="51" fillId="0" borderId="10" xfId="42" applyNumberFormat="1" applyFont="1" applyBorder="1" applyAlignment="1">
      <alignment horizontal="right" vertical="center" wrapText="1"/>
    </xf>
    <xf numFmtId="165" fontId="50" fillId="34" borderId="10" xfId="0" applyNumberFormat="1" applyFont="1" applyFill="1" applyBorder="1" applyAlignment="1">
      <alignment vertical="center"/>
    </xf>
    <xf numFmtId="165" fontId="49" fillId="0" borderId="11" xfId="42" applyNumberFormat="1" applyFont="1" applyBorder="1" applyAlignment="1">
      <alignment vertical="center"/>
    </xf>
    <xf numFmtId="165" fontId="50" fillId="34" borderId="10" xfId="42" applyNumberFormat="1" applyFont="1" applyFill="1" applyBorder="1" applyAlignment="1">
      <alignment vertical="center"/>
    </xf>
    <xf numFmtId="166" fontId="50" fillId="33" borderId="10" xfId="0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165" fontId="49" fillId="0" borderId="10" xfId="42" applyNumberFormat="1" applyFont="1" applyBorder="1" applyAlignment="1">
      <alignment horizontal="right" vertical="center"/>
    </xf>
    <xf numFmtId="165" fontId="49" fillId="0" borderId="12" xfId="42" applyNumberFormat="1" applyFont="1" applyBorder="1" applyAlignment="1">
      <alignment vertical="center"/>
    </xf>
    <xf numFmtId="165" fontId="49" fillId="0" borderId="12" xfId="42" applyNumberFormat="1" applyFont="1" applyBorder="1" applyAlignment="1">
      <alignment horizontal="right" vertical="center" wrapText="1"/>
    </xf>
    <xf numFmtId="165" fontId="49" fillId="0" borderId="12" xfId="42" applyNumberFormat="1" applyFont="1" applyBorder="1" applyAlignment="1">
      <alignment horizontal="right" vertical="center"/>
    </xf>
    <xf numFmtId="165" fontId="49" fillId="0" borderId="13" xfId="42" applyNumberFormat="1" applyFont="1" applyBorder="1" applyAlignment="1">
      <alignment horizontal="right" vertical="center" wrapText="1"/>
    </xf>
    <xf numFmtId="166" fontId="0" fillId="0" borderId="10" xfId="42" applyNumberFormat="1" applyFont="1" applyBorder="1" applyAlignment="1">
      <alignment/>
    </xf>
    <xf numFmtId="167" fontId="49" fillId="0" borderId="10" xfId="0" applyNumberFormat="1" applyFont="1" applyBorder="1" applyAlignment="1">
      <alignment vertical="center"/>
    </xf>
    <xf numFmtId="165" fontId="49" fillId="0" borderId="10" xfId="42" applyNumberFormat="1" applyFont="1" applyBorder="1" applyAlignment="1">
      <alignment/>
    </xf>
    <xf numFmtId="165" fontId="50" fillId="0" borderId="10" xfId="42" applyNumberFormat="1" applyFont="1" applyBorder="1" applyAlignment="1">
      <alignment/>
    </xf>
    <xf numFmtId="166" fontId="50" fillId="0" borderId="10" xfId="0" applyNumberFormat="1" applyFont="1" applyBorder="1" applyAlignment="1">
      <alignment/>
    </xf>
    <xf numFmtId="166" fontId="49" fillId="0" borderId="10" xfId="42" applyNumberFormat="1" applyFont="1" applyBorder="1" applyAlignment="1">
      <alignment/>
    </xf>
    <xf numFmtId="165" fontId="50" fillId="0" borderId="10" xfId="42" applyNumberFormat="1" applyFont="1" applyBorder="1" applyAlignment="1">
      <alignment vertical="center"/>
    </xf>
    <xf numFmtId="166" fontId="50" fillId="0" borderId="10" xfId="0" applyNumberFormat="1" applyFont="1" applyBorder="1" applyAlignment="1">
      <alignment vertical="center"/>
    </xf>
    <xf numFmtId="9" fontId="49" fillId="0" borderId="10" xfId="59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167" fontId="49" fillId="0" borderId="10" xfId="42" applyNumberFormat="1" applyFont="1" applyBorder="1" applyAlignment="1">
      <alignment/>
    </xf>
    <xf numFmtId="167" fontId="50" fillId="0" borderId="10" xfId="42" applyNumberFormat="1" applyFont="1" applyBorder="1" applyAlignment="1">
      <alignment/>
    </xf>
    <xf numFmtId="1" fontId="50" fillId="34" borderId="10" xfId="0" applyNumberFormat="1" applyFont="1" applyFill="1" applyBorder="1" applyAlignment="1">
      <alignment vertical="center"/>
    </xf>
    <xf numFmtId="165" fontId="0" fillId="0" borderId="10" xfId="42" applyNumberFormat="1" applyFont="1" applyBorder="1" applyAlignment="1">
      <alignment/>
    </xf>
    <xf numFmtId="181" fontId="50" fillId="33" borderId="10" xfId="42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67" fontId="49" fillId="0" borderId="10" xfId="42" applyNumberFormat="1" applyFont="1" applyBorder="1" applyAlignment="1">
      <alignment vertical="center"/>
    </xf>
    <xf numFmtId="167" fontId="50" fillId="34" borderId="10" xfId="42" applyNumberFormat="1" applyFont="1" applyFill="1" applyBorder="1" applyAlignment="1">
      <alignment vertical="center"/>
    </xf>
    <xf numFmtId="167" fontId="49" fillId="0" borderId="10" xfId="42" applyNumberFormat="1" applyFont="1" applyBorder="1" applyAlignment="1">
      <alignment horizontal="right" vertical="center" wrapText="1"/>
    </xf>
    <xf numFmtId="167" fontId="50" fillId="33" borderId="10" xfId="42" applyNumberFormat="1" applyFont="1" applyFill="1" applyBorder="1" applyAlignment="1">
      <alignment horizontal="right" vertical="center" wrapText="1"/>
    </xf>
    <xf numFmtId="167" fontId="50" fillId="33" borderId="11" xfId="42" applyNumberFormat="1" applyFont="1" applyFill="1" applyBorder="1" applyAlignment="1">
      <alignment horizontal="right" vertical="center" wrapText="1"/>
    </xf>
    <xf numFmtId="167" fontId="50" fillId="33" borderId="10" xfId="42" applyNumberFormat="1" applyFont="1" applyFill="1" applyBorder="1" applyAlignment="1">
      <alignment vertical="center"/>
    </xf>
    <xf numFmtId="167" fontId="49" fillId="33" borderId="10" xfId="42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167" fontId="49" fillId="0" borderId="10" xfId="42" applyNumberFormat="1" applyFont="1" applyFill="1" applyBorder="1" applyAlignment="1">
      <alignment/>
    </xf>
    <xf numFmtId="1" fontId="49" fillId="0" borderId="10" xfId="0" applyNumberFormat="1" applyFont="1" applyBorder="1" applyAlignment="1">
      <alignment horizontal="right" vertical="center" wrapText="1"/>
    </xf>
    <xf numFmtId="1" fontId="49" fillId="0" borderId="10" xfId="0" applyNumberFormat="1" applyFont="1" applyBorder="1" applyAlignment="1">
      <alignment vertical="center"/>
    </xf>
    <xf numFmtId="1" fontId="50" fillId="33" borderId="10" xfId="0" applyNumberFormat="1" applyFont="1" applyFill="1" applyBorder="1" applyAlignment="1">
      <alignment vertical="center"/>
    </xf>
    <xf numFmtId="167" fontId="50" fillId="34" borderId="10" xfId="0" applyNumberFormat="1" applyFont="1" applyFill="1" applyBorder="1" applyAlignment="1">
      <alignment vertical="center"/>
    </xf>
    <xf numFmtId="167" fontId="50" fillId="0" borderId="10" xfId="42" applyNumberFormat="1" applyFont="1" applyBorder="1" applyAlignment="1">
      <alignment vertical="center"/>
    </xf>
    <xf numFmtId="1" fontId="50" fillId="0" borderId="10" xfId="0" applyNumberFormat="1" applyFont="1" applyBorder="1" applyAlignment="1">
      <alignment vertical="center"/>
    </xf>
    <xf numFmtId="181" fontId="0" fillId="0" borderId="0" xfId="59" applyNumberFormat="1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66" fontId="50" fillId="33" borderId="10" xfId="0" applyNumberFormat="1" applyFont="1" applyFill="1" applyBorder="1" applyAlignment="1">
      <alignment horizontal="left" vertical="center"/>
    </xf>
    <xf numFmtId="166" fontId="50" fillId="33" borderId="11" xfId="0" applyNumberFormat="1" applyFont="1" applyFill="1" applyBorder="1" applyAlignment="1">
      <alignment horizontal="left" vertical="center"/>
    </xf>
    <xf numFmtId="166" fontId="50" fillId="33" borderId="12" xfId="0" applyNumberFormat="1" applyFont="1" applyFill="1" applyBorder="1" applyAlignment="1">
      <alignment horizontal="left" vertical="center"/>
    </xf>
    <xf numFmtId="166" fontId="50" fillId="33" borderId="13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4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1">
      <pane xSplit="1" topLeftCell="AC1" activePane="topRight" state="frozen"/>
      <selection pane="topLeft" activeCell="A1" sqref="A1"/>
      <selection pane="topRight" activeCell="AR29" sqref="AR29"/>
    </sheetView>
  </sheetViews>
  <sheetFormatPr defaultColWidth="9.140625" defaultRowHeight="15"/>
  <cols>
    <col min="1" max="1" width="38.8515625" style="0" bestFit="1" customWidth="1"/>
    <col min="2" max="8" width="9.7109375" style="0" customWidth="1"/>
    <col min="9" max="19" width="9.57421875" style="0" customWidth="1"/>
    <col min="20" max="20" width="10.140625" style="0" customWidth="1"/>
    <col min="21" max="21" width="10.7109375" style="0" customWidth="1"/>
    <col min="22" max="22" width="9.421875" style="0" customWidth="1"/>
    <col min="23" max="23" width="10.140625" style="0" customWidth="1"/>
    <col min="24" max="24" width="10.8515625" style="0" customWidth="1"/>
    <col min="25" max="25" width="10.28125" style="0" customWidth="1"/>
    <col min="26" max="26" width="10.421875" style="0" customWidth="1"/>
    <col min="27" max="27" width="10.28125" style="0" customWidth="1"/>
    <col min="28" max="28" width="10.7109375" style="0" customWidth="1"/>
    <col min="29" max="34" width="10.140625" style="0" customWidth="1"/>
    <col min="35" max="35" width="12.00390625" style="0" customWidth="1"/>
    <col min="36" max="36" width="11.57421875" style="0" bestFit="1" customWidth="1"/>
    <col min="37" max="37" width="10.140625" style="0" bestFit="1" customWidth="1"/>
    <col min="38" max="38" width="9.57421875" style="0" bestFit="1" customWidth="1"/>
    <col min="41" max="42" width="9.57421875" style="0" bestFit="1" customWidth="1"/>
  </cols>
  <sheetData>
    <row r="1" spans="1:19" ht="46.5">
      <c r="A1" s="99" t="s">
        <v>89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2" ht="14.25">
      <c r="A2" s="117"/>
      <c r="B2" s="118">
        <v>2014</v>
      </c>
      <c r="C2" s="119"/>
      <c r="D2" s="119"/>
      <c r="E2" s="120"/>
      <c r="F2" s="118">
        <v>2015</v>
      </c>
      <c r="G2" s="119"/>
      <c r="H2" s="119"/>
      <c r="I2" s="120"/>
      <c r="J2" s="111">
        <v>2016</v>
      </c>
      <c r="K2" s="111"/>
      <c r="L2" s="111"/>
      <c r="M2" s="111"/>
      <c r="N2" s="111">
        <v>2017</v>
      </c>
      <c r="O2" s="111"/>
      <c r="P2" s="111"/>
      <c r="Q2" s="111"/>
      <c r="R2" s="111">
        <v>2018</v>
      </c>
      <c r="S2" s="111"/>
      <c r="T2" s="111"/>
      <c r="U2" s="111"/>
      <c r="V2" s="112">
        <v>2019</v>
      </c>
      <c r="W2" s="112"/>
      <c r="X2" s="112"/>
      <c r="Y2" s="113"/>
      <c r="Z2" s="114">
        <v>2020</v>
      </c>
      <c r="AA2" s="115"/>
      <c r="AB2" s="115"/>
      <c r="AC2" s="115"/>
      <c r="AD2" s="114">
        <v>2021</v>
      </c>
      <c r="AE2" s="115"/>
      <c r="AF2" s="115"/>
      <c r="AG2" s="116"/>
      <c r="AH2" s="114">
        <v>2022</v>
      </c>
      <c r="AI2" s="115"/>
      <c r="AJ2" s="115"/>
      <c r="AK2" s="116"/>
      <c r="AL2" s="114">
        <v>2023</v>
      </c>
      <c r="AM2" s="115"/>
      <c r="AN2" s="115"/>
      <c r="AO2" s="116"/>
      <c r="AP2" s="109">
        <v>2024</v>
      </c>
    </row>
    <row r="3" spans="1:42" ht="14.25">
      <c r="A3" s="117"/>
      <c r="B3" s="59" t="s">
        <v>1</v>
      </c>
      <c r="C3" s="59" t="s">
        <v>2</v>
      </c>
      <c r="D3" s="59" t="s">
        <v>3</v>
      </c>
      <c r="E3" s="59" t="s">
        <v>0</v>
      </c>
      <c r="F3" s="59" t="s">
        <v>1</v>
      </c>
      <c r="G3" s="59" t="s">
        <v>2</v>
      </c>
      <c r="H3" s="59" t="s">
        <v>3</v>
      </c>
      <c r="I3" s="59" t="s">
        <v>0</v>
      </c>
      <c r="J3" s="59" t="s">
        <v>1</v>
      </c>
      <c r="K3" s="59" t="s">
        <v>2</v>
      </c>
      <c r="L3" s="59" t="s">
        <v>3</v>
      </c>
      <c r="M3" s="59" t="s">
        <v>0</v>
      </c>
      <c r="N3" s="59" t="s">
        <v>1</v>
      </c>
      <c r="O3" s="59" t="s">
        <v>2</v>
      </c>
      <c r="P3" s="59" t="s">
        <v>3</v>
      </c>
      <c r="Q3" s="59" t="s">
        <v>0</v>
      </c>
      <c r="R3" s="59" t="s">
        <v>1</v>
      </c>
      <c r="S3" s="59" t="s">
        <v>2</v>
      </c>
      <c r="T3" s="59" t="s">
        <v>3</v>
      </c>
      <c r="U3" s="59" t="s">
        <v>0</v>
      </c>
      <c r="V3" s="59" t="s">
        <v>1</v>
      </c>
      <c r="W3" s="59" t="s">
        <v>2</v>
      </c>
      <c r="X3" s="59" t="s">
        <v>3</v>
      </c>
      <c r="Y3" s="41" t="s">
        <v>0</v>
      </c>
      <c r="Z3" s="59" t="s">
        <v>1</v>
      </c>
      <c r="AA3" s="59" t="s">
        <v>2</v>
      </c>
      <c r="AB3" s="59" t="s">
        <v>3</v>
      </c>
      <c r="AC3" s="59" t="s">
        <v>0</v>
      </c>
      <c r="AD3" s="59" t="s">
        <v>1</v>
      </c>
      <c r="AE3" s="59" t="s">
        <v>2</v>
      </c>
      <c r="AF3" s="59" t="s">
        <v>3</v>
      </c>
      <c r="AG3" s="59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  <c r="AP3" s="110" t="s">
        <v>1</v>
      </c>
    </row>
    <row r="4" spans="1:42" ht="14.25">
      <c r="A4" s="58" t="s">
        <v>4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2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ht="14.25">
      <c r="A5" s="11" t="s">
        <v>5</v>
      </c>
      <c r="B5" s="53">
        <v>49.84330597451801</v>
      </c>
      <c r="C5" s="53">
        <v>45.98297408323372</v>
      </c>
      <c r="D5" s="53">
        <v>53.396217409276304</v>
      </c>
      <c r="E5" s="53">
        <v>61.53698598753718</v>
      </c>
      <c r="F5" s="53">
        <v>73.64046146125516</v>
      </c>
      <c r="G5" s="53">
        <v>54.13540486611708</v>
      </c>
      <c r="H5" s="53">
        <v>53.20585741405309</v>
      </c>
      <c r="I5" s="33">
        <v>59.816151337255405</v>
      </c>
      <c r="J5" s="33">
        <v>58.0633183978604</v>
      </c>
      <c r="K5" s="33">
        <v>60.86642198228</v>
      </c>
      <c r="L5" s="33">
        <v>67.07254184113405</v>
      </c>
      <c r="M5" s="33">
        <v>61.721440189334096</v>
      </c>
      <c r="N5" s="33">
        <v>63.47635257732621</v>
      </c>
      <c r="O5" s="33">
        <v>60.4044469629297</v>
      </c>
      <c r="P5" s="33">
        <v>53.89648066219542</v>
      </c>
      <c r="Q5" s="33">
        <v>62.64484788452832</v>
      </c>
      <c r="R5" s="33">
        <v>60.563197428804905</v>
      </c>
      <c r="S5" s="33">
        <v>56.4906050643849</v>
      </c>
      <c r="T5" s="33">
        <v>59.75872354415</v>
      </c>
      <c r="U5" s="33">
        <v>67.42785911183</v>
      </c>
      <c r="V5" s="53">
        <v>72.15950988245808</v>
      </c>
      <c r="W5" s="53">
        <v>69.26211281105999</v>
      </c>
      <c r="X5" s="53">
        <v>67.73476918978207</v>
      </c>
      <c r="Y5" s="67">
        <v>86.14543583995001</v>
      </c>
      <c r="Z5" s="53">
        <v>65.65850425756</v>
      </c>
      <c r="AA5" s="53">
        <v>70.87043800889</v>
      </c>
      <c r="AB5" s="53">
        <v>84.46044274239999</v>
      </c>
      <c r="AC5" s="53">
        <v>95.82476284185</v>
      </c>
      <c r="AD5" s="53">
        <v>106.51129568513</v>
      </c>
      <c r="AE5" s="53">
        <v>108.96704347439999</v>
      </c>
      <c r="AF5" s="53">
        <v>113.35895304938002</v>
      </c>
      <c r="AG5" s="92">
        <v>101.31860359856734</v>
      </c>
      <c r="AH5" s="92">
        <v>93.85103256812</v>
      </c>
      <c r="AI5" s="92">
        <v>105.96086232079</v>
      </c>
      <c r="AJ5" s="92">
        <v>105.39583160297998</v>
      </c>
      <c r="AK5" s="92">
        <v>91.49288739044135</v>
      </c>
      <c r="AL5" s="92">
        <v>119.34130434483998</v>
      </c>
      <c r="AM5" s="92">
        <v>134.07106236718</v>
      </c>
      <c r="AN5" s="92">
        <v>120.1926782328</v>
      </c>
      <c r="AO5" s="92">
        <v>129.20209944975997</v>
      </c>
      <c r="AP5" s="92">
        <v>183.98492550963</v>
      </c>
    </row>
    <row r="6" spans="1:42" ht="14.25">
      <c r="A6" s="11" t="s">
        <v>6</v>
      </c>
      <c r="B6" s="53">
        <v>65.7641704178741</v>
      </c>
      <c r="C6" s="53">
        <v>60.333815888025704</v>
      </c>
      <c r="D6" s="53">
        <v>87.55145063354519</v>
      </c>
      <c r="E6" s="53">
        <v>81.4271932623208</v>
      </c>
      <c r="F6" s="53">
        <v>78.19237405987778</v>
      </c>
      <c r="G6" s="53">
        <v>94.92483876329119</v>
      </c>
      <c r="H6" s="53">
        <v>105.87729511384202</v>
      </c>
      <c r="I6" s="33">
        <v>105.66105699877629</v>
      </c>
      <c r="J6" s="33">
        <v>103.42167725726581</v>
      </c>
      <c r="K6" s="33">
        <v>120.37701982459001</v>
      </c>
      <c r="L6" s="33">
        <v>89.10805797516728</v>
      </c>
      <c r="M6" s="33">
        <v>107.6568856217115</v>
      </c>
      <c r="N6" s="33">
        <v>106.64199322752951</v>
      </c>
      <c r="O6" s="33">
        <v>113.27132693815442</v>
      </c>
      <c r="P6" s="33">
        <v>126.80800093380223</v>
      </c>
      <c r="Q6" s="33">
        <v>118.87064009371744</v>
      </c>
      <c r="R6" s="33">
        <v>115.76090269484219</v>
      </c>
      <c r="S6" s="33">
        <v>132.66208368074493</v>
      </c>
      <c r="T6" s="33">
        <v>133.68526353639808</v>
      </c>
      <c r="U6" s="33">
        <v>152.63279331974053</v>
      </c>
      <c r="V6" s="53">
        <v>162.00360725716922</v>
      </c>
      <c r="W6" s="53">
        <v>173.83794566884117</v>
      </c>
      <c r="X6" s="53">
        <v>146.85109479065542</v>
      </c>
      <c r="Y6" s="67">
        <v>178.00850180074613</v>
      </c>
      <c r="Z6" s="53">
        <v>173.731943293711</v>
      </c>
      <c r="AA6" s="53">
        <v>165.91575769288337</v>
      </c>
      <c r="AB6" s="53">
        <v>167.8039132392399</v>
      </c>
      <c r="AC6" s="53">
        <v>242.43933494638634</v>
      </c>
      <c r="AD6" s="53">
        <v>275.210280299235</v>
      </c>
      <c r="AE6" s="53">
        <v>219.50033657743174</v>
      </c>
      <c r="AF6" s="53">
        <v>295.94845516080477</v>
      </c>
      <c r="AG6" s="92">
        <v>367.7114434914544</v>
      </c>
      <c r="AH6" s="92">
        <v>329.73212089936436</v>
      </c>
      <c r="AI6" s="92">
        <v>292.99520550758683</v>
      </c>
      <c r="AJ6" s="92">
        <v>296.5205265320728</v>
      </c>
      <c r="AK6" s="92">
        <v>487.44929879745433</v>
      </c>
      <c r="AL6" s="92">
        <v>387.41319366456</v>
      </c>
      <c r="AM6" s="92">
        <v>467.22108370354005</v>
      </c>
      <c r="AN6" s="92">
        <v>353.0095224763965</v>
      </c>
      <c r="AO6" s="92">
        <v>593.9489679259801</v>
      </c>
      <c r="AP6" s="92">
        <v>449.14249256094996</v>
      </c>
    </row>
    <row r="7" spans="1:42" ht="14.25">
      <c r="A7" s="11" t="s">
        <v>7</v>
      </c>
      <c r="B7" s="53">
        <v>51.9188691920222</v>
      </c>
      <c r="C7" s="53">
        <v>119.14789191049799</v>
      </c>
      <c r="D7" s="53">
        <v>88.98377939559559</v>
      </c>
      <c r="E7" s="53">
        <v>83.67390875562509</v>
      </c>
      <c r="F7" s="53">
        <v>83.36437523884327</v>
      </c>
      <c r="G7" s="53">
        <v>98.0336799160133</v>
      </c>
      <c r="H7" s="53">
        <v>59.25155245109001</v>
      </c>
      <c r="I7" s="33">
        <v>73.15139895545197</v>
      </c>
      <c r="J7" s="33">
        <v>44.70008273813491</v>
      </c>
      <c r="K7" s="33">
        <v>53.51887512408001</v>
      </c>
      <c r="L7" s="33">
        <v>25.2708745191595</v>
      </c>
      <c r="M7" s="33">
        <v>46.89181902958</v>
      </c>
      <c r="N7" s="33">
        <v>63.940726308709976</v>
      </c>
      <c r="O7" s="33">
        <v>71.19442315082</v>
      </c>
      <c r="P7" s="33">
        <v>72.21107829712604</v>
      </c>
      <c r="Q7" s="33">
        <v>90.73749908734518</v>
      </c>
      <c r="R7" s="33">
        <v>140.15337751172842</v>
      </c>
      <c r="S7" s="33">
        <v>82.9648632415549</v>
      </c>
      <c r="T7" s="33">
        <v>90.27728095857</v>
      </c>
      <c r="U7" s="33">
        <v>92.57867772505752</v>
      </c>
      <c r="V7" s="53">
        <v>143.92132179926168</v>
      </c>
      <c r="W7" s="53">
        <v>73.62351060123987</v>
      </c>
      <c r="X7" s="53">
        <v>100.51291094981475</v>
      </c>
      <c r="Y7" s="67">
        <v>79.94899271744484</v>
      </c>
      <c r="Z7" s="53">
        <v>114.28120176318791</v>
      </c>
      <c r="AA7" s="53">
        <v>111.57565985181</v>
      </c>
      <c r="AB7" s="53">
        <v>166.4108943529</v>
      </c>
      <c r="AC7" s="53">
        <v>136.01555269344</v>
      </c>
      <c r="AD7" s="53">
        <v>80.55737311164715</v>
      </c>
      <c r="AE7" s="53">
        <v>167.09198414652</v>
      </c>
      <c r="AF7" s="53">
        <v>138.64904628748</v>
      </c>
      <c r="AG7" s="92">
        <v>141.35013785597</v>
      </c>
      <c r="AH7" s="92">
        <v>118.65665673017106</v>
      </c>
      <c r="AI7" s="92">
        <v>168.55901524123917</v>
      </c>
      <c r="AJ7" s="92">
        <v>252.12737614580362</v>
      </c>
      <c r="AK7" s="92">
        <v>192.8853799082271</v>
      </c>
      <c r="AL7" s="92">
        <v>151.71397674979</v>
      </c>
      <c r="AM7" s="92">
        <v>183.52810908245004</v>
      </c>
      <c r="AN7" s="92">
        <v>257.66236898566996</v>
      </c>
      <c r="AO7" s="92">
        <v>149.09669803029</v>
      </c>
      <c r="AP7" s="92">
        <v>214.23527778141002</v>
      </c>
    </row>
    <row r="8" spans="1:42" ht="14.25">
      <c r="A8" s="11" t="s">
        <v>8</v>
      </c>
      <c r="B8" s="53">
        <v>175.6403702457996</v>
      </c>
      <c r="C8" s="53">
        <v>243.19468137012407</v>
      </c>
      <c r="D8" s="53">
        <v>194.28863384228347</v>
      </c>
      <c r="E8" s="53">
        <v>151.0430253115091</v>
      </c>
      <c r="F8" s="53">
        <v>139.45568939026114</v>
      </c>
      <c r="G8" s="53">
        <v>151.23407704538891</v>
      </c>
      <c r="H8" s="53">
        <v>148.768529807027</v>
      </c>
      <c r="I8" s="33">
        <v>118.61447488393975</v>
      </c>
      <c r="J8" s="33">
        <v>98.0630325013397</v>
      </c>
      <c r="K8" s="33">
        <v>114.28431184321546</v>
      </c>
      <c r="L8" s="33">
        <v>105.39321395953485</v>
      </c>
      <c r="M8" s="33">
        <v>212.9113069967059</v>
      </c>
      <c r="N8" s="33">
        <v>179.48839378245165</v>
      </c>
      <c r="O8" s="33">
        <v>232.53733849733882</v>
      </c>
      <c r="P8" s="33">
        <v>200.86629443169994</v>
      </c>
      <c r="Q8" s="33">
        <v>167.55712494493605</v>
      </c>
      <c r="R8" s="33">
        <v>177.05810436774013</v>
      </c>
      <c r="S8" s="33">
        <v>201.40445210992243</v>
      </c>
      <c r="T8" s="33">
        <v>204.26640218034214</v>
      </c>
      <c r="U8" s="33">
        <v>260.41324337092874</v>
      </c>
      <c r="V8" s="53">
        <v>194.17353169350713</v>
      </c>
      <c r="W8" s="53">
        <v>163.97502521510322</v>
      </c>
      <c r="X8" s="53">
        <v>160.68350688147697</v>
      </c>
      <c r="Y8" s="67">
        <v>196.2980360417127</v>
      </c>
      <c r="Z8" s="53">
        <v>203.51816699765007</v>
      </c>
      <c r="AA8" s="53">
        <v>179.45307436014733</v>
      </c>
      <c r="AB8" s="53">
        <v>156.9457906245701</v>
      </c>
      <c r="AC8" s="53">
        <v>217.26372812633196</v>
      </c>
      <c r="AD8" s="53">
        <v>299.7340260221867</v>
      </c>
      <c r="AE8" s="53">
        <v>212.27355365104856</v>
      </c>
      <c r="AF8" s="53">
        <v>249.28005229561728</v>
      </c>
      <c r="AG8" s="92">
        <v>259.08293848710684</v>
      </c>
      <c r="AH8" s="92">
        <v>425.1110809389899</v>
      </c>
      <c r="AI8" s="92">
        <v>282.01134987940077</v>
      </c>
      <c r="AJ8" s="92">
        <v>288.0174110509872</v>
      </c>
      <c r="AK8" s="92">
        <v>170.59434135835266</v>
      </c>
      <c r="AL8" s="92">
        <v>311.9168027186586</v>
      </c>
      <c r="AM8" s="92">
        <v>389.9323121057749</v>
      </c>
      <c r="AN8" s="92">
        <v>471.15568787226</v>
      </c>
      <c r="AO8" s="92">
        <v>590.97239668096</v>
      </c>
      <c r="AP8" s="92">
        <v>488.8378525033</v>
      </c>
    </row>
    <row r="9" spans="1:42" ht="14.25">
      <c r="A9" s="11" t="s">
        <v>9</v>
      </c>
      <c r="B9" s="53">
        <v>157.9452106343553</v>
      </c>
      <c r="C9" s="53">
        <v>165.13224258635358</v>
      </c>
      <c r="D9" s="53">
        <v>173.1106205956392</v>
      </c>
      <c r="E9" s="53">
        <v>170.973162519774</v>
      </c>
      <c r="F9" s="53">
        <v>180.20044505914288</v>
      </c>
      <c r="G9" s="53">
        <v>212.10318327274362</v>
      </c>
      <c r="H9" s="53">
        <v>219.62214901180002</v>
      </c>
      <c r="I9" s="33">
        <v>232.0437777207022</v>
      </c>
      <c r="J9" s="33">
        <v>243.76716881008608</v>
      </c>
      <c r="K9" s="33">
        <v>215.72566743735996</v>
      </c>
      <c r="L9" s="33">
        <v>189.9608176357195</v>
      </c>
      <c r="M9" s="33">
        <v>187.9122572167559</v>
      </c>
      <c r="N9" s="33">
        <v>194.43529667348122</v>
      </c>
      <c r="O9" s="33">
        <v>206.86709459767596</v>
      </c>
      <c r="P9" s="33">
        <v>254.35324553586798</v>
      </c>
      <c r="Q9" s="33">
        <v>252.24909290116767</v>
      </c>
      <c r="R9" s="33">
        <v>283.6110840146464</v>
      </c>
      <c r="S9" s="33">
        <v>272.91433744075323</v>
      </c>
      <c r="T9" s="33">
        <v>288.86147433576997</v>
      </c>
      <c r="U9" s="33">
        <v>233.43124378956998</v>
      </c>
      <c r="V9" s="53">
        <v>274.68535625857004</v>
      </c>
      <c r="W9" s="53">
        <v>312.64705535649</v>
      </c>
      <c r="X9" s="53">
        <v>291.23026160801993</v>
      </c>
      <c r="Y9" s="67">
        <v>333.70089711987004</v>
      </c>
      <c r="Z9" s="53">
        <v>389.3319389861</v>
      </c>
      <c r="AA9" s="53">
        <v>407.80777630831005</v>
      </c>
      <c r="AB9" s="53">
        <v>400.46102223621006</v>
      </c>
      <c r="AC9" s="53">
        <v>430.3207216160901</v>
      </c>
      <c r="AD9" s="53">
        <v>396.8902648281701</v>
      </c>
      <c r="AE9" s="53">
        <v>379.41761935677</v>
      </c>
      <c r="AF9" s="53">
        <v>391.6354434062301</v>
      </c>
      <c r="AG9" s="92">
        <v>574.741011754869</v>
      </c>
      <c r="AH9" s="92">
        <v>497.46241268676994</v>
      </c>
      <c r="AI9" s="92">
        <v>469.49573561226</v>
      </c>
      <c r="AJ9" s="92">
        <v>566.2774617846059</v>
      </c>
      <c r="AK9" s="92">
        <v>595.7182575972782</v>
      </c>
      <c r="AL9" s="92">
        <v>689.19899868459</v>
      </c>
      <c r="AM9" s="92">
        <v>616.16446561889</v>
      </c>
      <c r="AN9" s="92">
        <v>817.45208751612</v>
      </c>
      <c r="AO9" s="92">
        <v>734.7229776519112</v>
      </c>
      <c r="AP9" s="92">
        <v>665.6888373383699</v>
      </c>
    </row>
    <row r="10" spans="1:42" ht="14.25">
      <c r="A10" s="11" t="s">
        <v>10</v>
      </c>
      <c r="B10" s="53">
        <v>9.300886492600002</v>
      </c>
      <c r="C10" s="53">
        <v>13.9941627116</v>
      </c>
      <c r="D10" s="53">
        <v>19.678329887</v>
      </c>
      <c r="E10" s="53">
        <v>22.536456076943</v>
      </c>
      <c r="F10" s="53">
        <v>27.00864711721429</v>
      </c>
      <c r="G10" s="53">
        <v>28.297252943013437</v>
      </c>
      <c r="H10" s="53">
        <v>32.068968230980005</v>
      </c>
      <c r="I10" s="33">
        <v>62.4916436189911</v>
      </c>
      <c r="J10" s="33">
        <v>84.32864986859713</v>
      </c>
      <c r="K10" s="33">
        <v>116.15976411641</v>
      </c>
      <c r="L10" s="33">
        <v>80.74523660419784</v>
      </c>
      <c r="M10" s="33">
        <v>42.66231974553368</v>
      </c>
      <c r="N10" s="33">
        <v>41.38001967925283</v>
      </c>
      <c r="O10" s="33">
        <v>41.396933789089196</v>
      </c>
      <c r="P10" s="33">
        <v>66.0427892428671</v>
      </c>
      <c r="Q10" s="33">
        <v>68.82712289952558</v>
      </c>
      <c r="R10" s="33">
        <v>72.73708100790031</v>
      </c>
      <c r="S10" s="33">
        <v>84.67615807298866</v>
      </c>
      <c r="T10" s="33">
        <v>106.76591157995001</v>
      </c>
      <c r="U10" s="33">
        <v>109.23910393373001</v>
      </c>
      <c r="V10" s="53">
        <v>117.705694143649</v>
      </c>
      <c r="W10" s="53">
        <v>130.92352629001792</v>
      </c>
      <c r="X10" s="53">
        <v>134.49606989583998</v>
      </c>
      <c r="Y10" s="67">
        <v>141.17209149088612</v>
      </c>
      <c r="Z10" s="53">
        <v>185.5279564550961</v>
      </c>
      <c r="AA10" s="53">
        <v>209.92038390186</v>
      </c>
      <c r="AB10" s="53">
        <v>243.05194687978</v>
      </c>
      <c r="AC10" s="53">
        <v>271.19201944251</v>
      </c>
      <c r="AD10" s="53">
        <v>302.92385498130994</v>
      </c>
      <c r="AE10" s="53">
        <v>371.317587268245</v>
      </c>
      <c r="AF10" s="53">
        <v>380.68361452796995</v>
      </c>
      <c r="AG10" s="92">
        <v>291.8008857639379</v>
      </c>
      <c r="AH10" s="92">
        <v>454.5277698234887</v>
      </c>
      <c r="AI10" s="92">
        <v>498.1215510506929</v>
      </c>
      <c r="AJ10" s="92">
        <v>491.30175341017855</v>
      </c>
      <c r="AK10" s="92">
        <v>519.3642271941231</v>
      </c>
      <c r="AL10" s="92">
        <v>360.7468694363799</v>
      </c>
      <c r="AM10" s="92">
        <v>442.8117982568774</v>
      </c>
      <c r="AN10" s="92">
        <v>334.71793642735</v>
      </c>
      <c r="AO10" s="92">
        <v>425.2922468839103</v>
      </c>
      <c r="AP10" s="92">
        <v>533.4762636852901</v>
      </c>
    </row>
    <row r="11" spans="1:42" ht="14.25">
      <c r="A11" s="11" t="s">
        <v>11</v>
      </c>
      <c r="B11" s="53">
        <v>689.5303332519971</v>
      </c>
      <c r="C11" s="53">
        <v>712.8877234132974</v>
      </c>
      <c r="D11" s="53">
        <v>755.7924989071531</v>
      </c>
      <c r="E11" s="53">
        <v>801.448936023181</v>
      </c>
      <c r="F11" s="53">
        <v>878.6797190273523</v>
      </c>
      <c r="G11" s="53">
        <v>919.6891924075982</v>
      </c>
      <c r="H11" s="53">
        <v>958.089016586975</v>
      </c>
      <c r="I11" s="33">
        <v>1005.2928557658405</v>
      </c>
      <c r="J11" s="33">
        <v>1054.320375054402</v>
      </c>
      <c r="K11" s="33">
        <v>1079.6884214110567</v>
      </c>
      <c r="L11" s="33">
        <v>1144.6592658419534</v>
      </c>
      <c r="M11" s="33">
        <v>1138.6836657821093</v>
      </c>
      <c r="N11" s="33">
        <v>1195.158378201982</v>
      </c>
      <c r="O11" s="33">
        <v>1232.0662002197228</v>
      </c>
      <c r="P11" s="33">
        <v>1240.6679617430007</v>
      </c>
      <c r="Q11" s="33">
        <v>1292.680793312808</v>
      </c>
      <c r="R11" s="33">
        <v>1305.4702759565869</v>
      </c>
      <c r="S11" s="33">
        <v>1334.4322576540571</v>
      </c>
      <c r="T11" s="33">
        <v>1350.7460170277036</v>
      </c>
      <c r="U11" s="33">
        <v>1470.5316248942092</v>
      </c>
      <c r="V11" s="53">
        <v>1520.4799352455668</v>
      </c>
      <c r="W11" s="53">
        <v>1596.999339316609</v>
      </c>
      <c r="X11" s="53">
        <v>1642.1585534551023</v>
      </c>
      <c r="Y11" s="67">
        <v>1669.8456462872905</v>
      </c>
      <c r="Z11" s="53">
        <v>1722.4451663290677</v>
      </c>
      <c r="AA11" s="53">
        <v>1883.4400319500257</v>
      </c>
      <c r="AB11" s="53">
        <v>1983.7266860137904</v>
      </c>
      <c r="AC11" s="53">
        <v>2061.0758644827138</v>
      </c>
      <c r="AD11" s="53">
        <v>2141.454240632105</v>
      </c>
      <c r="AE11" s="53">
        <v>2199.6720907223153</v>
      </c>
      <c r="AF11" s="53">
        <v>2350.445209766469</v>
      </c>
      <c r="AG11" s="92">
        <v>2330.973260708529</v>
      </c>
      <c r="AH11" s="92">
        <v>2393.228585563295</v>
      </c>
      <c r="AI11" s="92">
        <v>2505.6618228835937</v>
      </c>
      <c r="AJ11" s="92">
        <v>2544.558243288285</v>
      </c>
      <c r="AK11" s="92">
        <v>2640.8944089301826</v>
      </c>
      <c r="AL11" s="92">
        <v>2669.3083744862333</v>
      </c>
      <c r="AM11" s="92">
        <v>2777.7878670649475</v>
      </c>
      <c r="AN11" s="92">
        <v>2892.5550809668334</v>
      </c>
      <c r="AO11" s="92">
        <v>3069.278598135548</v>
      </c>
      <c r="AP11" s="92">
        <v>3222.28257509556</v>
      </c>
    </row>
    <row r="12" spans="1:42" ht="14.25">
      <c r="A12" s="12" t="s">
        <v>12</v>
      </c>
      <c r="B12" s="33">
        <v>31.94388024961177</v>
      </c>
      <c r="C12" s="33">
        <v>26.995338175321773</v>
      </c>
      <c r="D12" s="33">
        <v>29.711687254919497</v>
      </c>
      <c r="E12" s="33">
        <v>31.263927762258596</v>
      </c>
      <c r="F12" s="33">
        <v>31.627986039062538</v>
      </c>
      <c r="G12" s="33">
        <v>31.628834048215097</v>
      </c>
      <c r="H12" s="33">
        <v>33.075553997346695</v>
      </c>
      <c r="I12" s="33">
        <v>32.959629994883294</v>
      </c>
      <c r="J12" s="33">
        <v>32.222188217911835</v>
      </c>
      <c r="K12" s="33">
        <v>36.245230206495194</v>
      </c>
      <c r="L12" s="33">
        <v>40.320169316763035</v>
      </c>
      <c r="M12" s="33">
        <v>40.61035621445664</v>
      </c>
      <c r="N12" s="33">
        <v>47.45743431509559</v>
      </c>
      <c r="O12" s="33">
        <v>49.2737652125073</v>
      </c>
      <c r="P12" s="33">
        <v>42.324199920334515</v>
      </c>
      <c r="Q12" s="33">
        <v>48.32327035598001</v>
      </c>
      <c r="R12" s="33">
        <v>51.305098950127245</v>
      </c>
      <c r="S12" s="33">
        <v>64.35349963459753</v>
      </c>
      <c r="T12" s="33">
        <v>60.16806988737958</v>
      </c>
      <c r="U12" s="33">
        <v>63.45977714769154</v>
      </c>
      <c r="V12" s="53">
        <v>68.32875728004167</v>
      </c>
      <c r="W12" s="53">
        <v>78.34734486872058</v>
      </c>
      <c r="X12" s="53">
        <v>84.26423727413477</v>
      </c>
      <c r="Y12" s="67">
        <v>75.19164242167312</v>
      </c>
      <c r="Z12" s="53">
        <v>83.4529772738831</v>
      </c>
      <c r="AA12" s="53">
        <v>97.58551581956398</v>
      </c>
      <c r="AB12" s="53">
        <v>106.12693776275631</v>
      </c>
      <c r="AC12" s="53">
        <v>121.86710198976218</v>
      </c>
      <c r="AD12" s="53">
        <v>137.11939268711853</v>
      </c>
      <c r="AE12" s="53">
        <v>146.26888414125324</v>
      </c>
      <c r="AF12" s="53">
        <v>149.1327432947188</v>
      </c>
      <c r="AG12" s="92">
        <v>163.5320657243142</v>
      </c>
      <c r="AH12" s="92">
        <v>146.76352261189663</v>
      </c>
      <c r="AI12" s="92">
        <v>159.0019457209829</v>
      </c>
      <c r="AJ12" s="92">
        <v>147.88351730194717</v>
      </c>
      <c r="AK12" s="92">
        <v>142.61043024268892</v>
      </c>
      <c r="AL12" s="92">
        <v>145.03081628679203</v>
      </c>
      <c r="AM12" s="92">
        <v>156.95134698247978</v>
      </c>
      <c r="AN12" s="92">
        <v>160.520823458259</v>
      </c>
      <c r="AO12" s="92">
        <v>154.9194676046214</v>
      </c>
      <c r="AP12" s="92">
        <v>165.33127156963994</v>
      </c>
    </row>
    <row r="13" spans="1:42" ht="14.25">
      <c r="A13" s="11" t="s">
        <v>13</v>
      </c>
      <c r="B13" s="53">
        <v>657.5864530023855</v>
      </c>
      <c r="C13" s="53">
        <v>685.8923852379758</v>
      </c>
      <c r="D13" s="53">
        <v>726.0808116522337</v>
      </c>
      <c r="E13" s="53">
        <v>770.1850082609219</v>
      </c>
      <c r="F13" s="53">
        <v>847.0517329882898</v>
      </c>
      <c r="G13" s="53">
        <v>888.0603583593828</v>
      </c>
      <c r="H13" s="53">
        <v>925.0134625896284</v>
      </c>
      <c r="I13" s="33">
        <v>972.3332257709574</v>
      </c>
      <c r="J13" s="33">
        <v>1022.0981868364903</v>
      </c>
      <c r="K13" s="33">
        <v>1043.4431912045618</v>
      </c>
      <c r="L13" s="33">
        <v>1104.3390965251901</v>
      </c>
      <c r="M13" s="33">
        <v>1098.0733095676528</v>
      </c>
      <c r="N13" s="33">
        <v>1147.7009438868863</v>
      </c>
      <c r="O13" s="33">
        <v>1182.7924350072158</v>
      </c>
      <c r="P13" s="33">
        <v>1198.343761822666</v>
      </c>
      <c r="Q13" s="33">
        <v>1244.357522956828</v>
      </c>
      <c r="R13" s="33">
        <v>1254.1651770064598</v>
      </c>
      <c r="S13" s="33">
        <v>1270.0787580194594</v>
      </c>
      <c r="T13" s="33">
        <v>1290.5779471403239</v>
      </c>
      <c r="U13" s="33">
        <v>1407.0718477465175</v>
      </c>
      <c r="V13" s="53">
        <v>1452.1511779655245</v>
      </c>
      <c r="W13" s="53">
        <v>1518.6519944478882</v>
      </c>
      <c r="X13" s="53">
        <v>1557.8943161809675</v>
      </c>
      <c r="Y13" s="67">
        <v>1594.6540038656174</v>
      </c>
      <c r="Z13" s="53">
        <v>1638.9921890551846</v>
      </c>
      <c r="AA13" s="53">
        <v>1785.854516130462</v>
      </c>
      <c r="AB13" s="53">
        <v>1877.5997482510338</v>
      </c>
      <c r="AC13" s="53">
        <v>1939.2087624929518</v>
      </c>
      <c r="AD13" s="53">
        <v>2004.3348469449868</v>
      </c>
      <c r="AE13" s="53">
        <v>2053.403206581063</v>
      </c>
      <c r="AF13" s="53">
        <v>2201.3124664717507</v>
      </c>
      <c r="AG13" s="92">
        <v>2167.4411949842142</v>
      </c>
      <c r="AH13" s="92">
        <v>2246.465062951398</v>
      </c>
      <c r="AI13" s="92">
        <v>2346.659877162611</v>
      </c>
      <c r="AJ13" s="92">
        <v>2396.6747259863378</v>
      </c>
      <c r="AK13" s="92">
        <v>2498.283978687494</v>
      </c>
      <c r="AL13" s="92">
        <v>2524.2775581994415</v>
      </c>
      <c r="AM13" s="92">
        <v>2620.836520082468</v>
      </c>
      <c r="AN13" s="92">
        <v>2732.034257508575</v>
      </c>
      <c r="AO13" s="92">
        <v>2914.3591305309255</v>
      </c>
      <c r="AP13" s="92">
        <v>3056.95130352592</v>
      </c>
    </row>
    <row r="14" spans="1:42" ht="14.25">
      <c r="A14" s="11" t="s">
        <v>14</v>
      </c>
      <c r="B14" s="53">
        <v>61.95178528329033</v>
      </c>
      <c r="C14" s="53">
        <v>63.671134246742795</v>
      </c>
      <c r="D14" s="53">
        <v>66.90241362272</v>
      </c>
      <c r="E14" s="53">
        <v>67.10620048101799</v>
      </c>
      <c r="F14" s="53">
        <v>71.06903390597068</v>
      </c>
      <c r="G14" s="53">
        <v>73.227890638387</v>
      </c>
      <c r="H14" s="53">
        <v>75.83681609703015</v>
      </c>
      <c r="I14" s="33">
        <v>74.43144952527945</v>
      </c>
      <c r="J14" s="33">
        <v>74.1654127354632</v>
      </c>
      <c r="K14" s="33">
        <v>75.23352702504643</v>
      </c>
      <c r="L14" s="33">
        <v>75.7009541150622</v>
      </c>
      <c r="M14" s="33">
        <v>92.46973769412</v>
      </c>
      <c r="N14" s="33">
        <v>91.27885651059998</v>
      </c>
      <c r="O14" s="33">
        <v>92.10834548509</v>
      </c>
      <c r="P14" s="33">
        <v>94.06010964542396</v>
      </c>
      <c r="Q14" s="33">
        <v>100.58319024754002</v>
      </c>
      <c r="R14" s="33">
        <v>99.99817687257924</v>
      </c>
      <c r="S14" s="33">
        <v>98.21515426604005</v>
      </c>
      <c r="T14" s="33">
        <v>100.09610957962</v>
      </c>
      <c r="U14" s="33">
        <v>101.20408183244001</v>
      </c>
      <c r="V14" s="53">
        <v>83.08471520020879</v>
      </c>
      <c r="W14" s="53">
        <v>115.45938437093517</v>
      </c>
      <c r="X14" s="53">
        <v>122.66707694745779</v>
      </c>
      <c r="Y14" s="67">
        <v>138.11034128431436</v>
      </c>
      <c r="Z14" s="53">
        <v>137.21138836093</v>
      </c>
      <c r="AA14" s="53">
        <v>135.62049557252647</v>
      </c>
      <c r="AB14" s="53">
        <v>139.0656317369</v>
      </c>
      <c r="AC14" s="53">
        <v>140.09173304401352</v>
      </c>
      <c r="AD14" s="53">
        <v>138.61202879602</v>
      </c>
      <c r="AE14" s="53">
        <v>139.21673266777884</v>
      </c>
      <c r="AF14" s="53">
        <v>139.30907152968746</v>
      </c>
      <c r="AG14" s="92">
        <v>141.37905981375243</v>
      </c>
      <c r="AH14" s="92">
        <v>136.20688695143002</v>
      </c>
      <c r="AI14" s="92">
        <v>135.77434770261186</v>
      </c>
      <c r="AJ14" s="92">
        <v>132.61485126683988</v>
      </c>
      <c r="AK14" s="92">
        <v>137.83688410648</v>
      </c>
      <c r="AL14" s="92">
        <v>132.72923460965</v>
      </c>
      <c r="AM14" s="92">
        <v>136.91387681843784</v>
      </c>
      <c r="AN14" s="92">
        <v>134.73867897</v>
      </c>
      <c r="AO14" s="92">
        <v>143.31439647806</v>
      </c>
      <c r="AP14" s="92">
        <v>156.19737407922997</v>
      </c>
    </row>
    <row r="15" spans="1:42" ht="14.25">
      <c r="A15" s="11" t="s">
        <v>15</v>
      </c>
      <c r="B15" s="53">
        <v>27.44614692415339</v>
      </c>
      <c r="C15" s="53">
        <v>37.44626714465207</v>
      </c>
      <c r="D15" s="53">
        <v>29.979547839782736</v>
      </c>
      <c r="E15" s="53">
        <v>26.004062160451245</v>
      </c>
      <c r="F15" s="53">
        <v>33.82913745776333</v>
      </c>
      <c r="G15" s="53">
        <v>36.150206836451716</v>
      </c>
      <c r="H15" s="53">
        <v>29.549958956930784</v>
      </c>
      <c r="I15" s="33">
        <v>28.897742114753367</v>
      </c>
      <c r="J15" s="33">
        <v>30.476282040785833</v>
      </c>
      <c r="K15" s="33">
        <v>39.263574353728224</v>
      </c>
      <c r="L15" s="33">
        <v>47.85748849249178</v>
      </c>
      <c r="M15" s="33">
        <v>37.12469390135382</v>
      </c>
      <c r="N15" s="33">
        <v>49.54253752068579</v>
      </c>
      <c r="O15" s="33">
        <v>56.043182713639794</v>
      </c>
      <c r="P15" s="33">
        <v>40.56018541993782</v>
      </c>
      <c r="Q15" s="33">
        <v>40.76665567335073</v>
      </c>
      <c r="R15" s="33">
        <v>49.32891041233973</v>
      </c>
      <c r="S15" s="33">
        <v>39.09743373554809</v>
      </c>
      <c r="T15" s="33">
        <v>32.72121009799677</v>
      </c>
      <c r="U15" s="33">
        <v>45.30424522457103</v>
      </c>
      <c r="V15" s="53">
        <v>48.656630486307</v>
      </c>
      <c r="W15" s="53">
        <v>63.690259337327596</v>
      </c>
      <c r="X15" s="53">
        <v>62.503861133831215</v>
      </c>
      <c r="Y15" s="67">
        <v>58.55852228619144</v>
      </c>
      <c r="Z15" s="53">
        <v>61.333008395922704</v>
      </c>
      <c r="AA15" s="53">
        <v>74.63774282996866</v>
      </c>
      <c r="AB15" s="53">
        <v>69.50178357402683</v>
      </c>
      <c r="AC15" s="53">
        <v>72.4555485016949</v>
      </c>
      <c r="AD15" s="53">
        <v>93.57515959243794</v>
      </c>
      <c r="AE15" s="53">
        <v>117.53141452420881</v>
      </c>
      <c r="AF15" s="53">
        <v>95.94124837070268</v>
      </c>
      <c r="AG15" s="92">
        <v>131.3855115779147</v>
      </c>
      <c r="AH15" s="92">
        <v>92.87220178947567</v>
      </c>
      <c r="AI15" s="92">
        <v>145.33411915578844</v>
      </c>
      <c r="AJ15" s="92">
        <v>145.91674176135658</v>
      </c>
      <c r="AK15" s="92">
        <v>120.91915029448529</v>
      </c>
      <c r="AL15" s="92">
        <v>148.81266077689222</v>
      </c>
      <c r="AM15" s="92">
        <v>161.75943808474855</v>
      </c>
      <c r="AN15" s="92">
        <v>142.59720220999336</v>
      </c>
      <c r="AO15" s="92">
        <v>115.92027887821179</v>
      </c>
      <c r="AP15" s="92">
        <v>119.55130030257986</v>
      </c>
    </row>
    <row r="16" spans="1:42" ht="14.25">
      <c r="A16" s="13" t="s">
        <v>16</v>
      </c>
      <c r="B16" s="68">
        <f>B5+B6+B7+B8+B9+B10+B13+B14+B15</f>
        <v>1257.3971981669984</v>
      </c>
      <c r="C16" s="68">
        <f aca="true" t="shared" si="0" ref="C16:AG16">C5+C6+C7+C8+C9+C10+C13+C14+C15</f>
        <v>1434.7955551792056</v>
      </c>
      <c r="D16" s="68">
        <f t="shared" si="0"/>
        <v>1439.9718048780762</v>
      </c>
      <c r="E16" s="68">
        <f t="shared" si="0"/>
        <v>1434.4860028161004</v>
      </c>
      <c r="F16" s="68">
        <f t="shared" si="0"/>
        <v>1533.8118966786183</v>
      </c>
      <c r="G16" s="68">
        <f t="shared" si="0"/>
        <v>1636.166892640789</v>
      </c>
      <c r="H16" s="68">
        <f t="shared" si="0"/>
        <v>1649.1945896723814</v>
      </c>
      <c r="I16" s="68">
        <f t="shared" si="0"/>
        <v>1727.4409209261069</v>
      </c>
      <c r="J16" s="68">
        <f t="shared" si="0"/>
        <v>1759.0838111860235</v>
      </c>
      <c r="K16" s="68">
        <f t="shared" si="0"/>
        <v>1838.872352911272</v>
      </c>
      <c r="L16" s="68">
        <f t="shared" si="0"/>
        <v>1785.448281667657</v>
      </c>
      <c r="M16" s="68">
        <f t="shared" si="0"/>
        <v>1887.4237699627477</v>
      </c>
      <c r="N16" s="68">
        <f t="shared" si="0"/>
        <v>1937.8851201669236</v>
      </c>
      <c r="O16" s="68">
        <f t="shared" si="0"/>
        <v>2056.615527141954</v>
      </c>
      <c r="P16" s="68">
        <f t="shared" si="0"/>
        <v>2107.1419459915865</v>
      </c>
      <c r="Q16" s="68">
        <f t="shared" si="0"/>
        <v>2146.593696688939</v>
      </c>
      <c r="R16" s="68">
        <f t="shared" si="0"/>
        <v>2253.376011317041</v>
      </c>
      <c r="S16" s="68">
        <f t="shared" si="0"/>
        <v>2238.5038456313964</v>
      </c>
      <c r="T16" s="68">
        <f t="shared" si="0"/>
        <v>2307.010322953121</v>
      </c>
      <c r="U16" s="68">
        <f t="shared" si="0"/>
        <v>2469.303096054385</v>
      </c>
      <c r="V16" s="68">
        <f t="shared" si="0"/>
        <v>2548.5415446866555</v>
      </c>
      <c r="W16" s="68">
        <f t="shared" si="0"/>
        <v>2622.070814098903</v>
      </c>
      <c r="X16" s="68">
        <f t="shared" si="0"/>
        <v>2644.5738675778457</v>
      </c>
      <c r="Y16" s="68">
        <f t="shared" si="0"/>
        <v>2806.596822446733</v>
      </c>
      <c r="Z16" s="68">
        <f t="shared" si="0"/>
        <v>2969.586297565342</v>
      </c>
      <c r="AA16" s="68">
        <f t="shared" si="0"/>
        <v>3141.655844656858</v>
      </c>
      <c r="AB16" s="68">
        <f t="shared" si="0"/>
        <v>3305.301173637061</v>
      </c>
      <c r="AC16" s="68">
        <f t="shared" si="0"/>
        <v>3544.8121637052686</v>
      </c>
      <c r="AD16" s="68">
        <f t="shared" si="0"/>
        <v>3698.349130261124</v>
      </c>
      <c r="AE16" s="68">
        <f t="shared" si="0"/>
        <v>3768.7194782474658</v>
      </c>
      <c r="AF16" s="68">
        <f t="shared" si="0"/>
        <v>4006.1183510996234</v>
      </c>
      <c r="AG16" s="93">
        <f t="shared" si="0"/>
        <v>4176.210787327787</v>
      </c>
      <c r="AH16" s="93">
        <v>4394.885225339208</v>
      </c>
      <c r="AI16" s="93">
        <v>4444.912062983016</v>
      </c>
      <c r="AJ16" s="93">
        <v>4674.846679541161</v>
      </c>
      <c r="AK16" s="93">
        <v>4814.544405334335</v>
      </c>
      <c r="AL16" s="93">
        <v>4826.150599184801</v>
      </c>
      <c r="AM16" s="93">
        <v>5153.238666120366</v>
      </c>
      <c r="AN16" s="93">
        <v>5363.560420199396</v>
      </c>
      <c r="AO16" s="93">
        <v>5796.8291925099975</v>
      </c>
      <c r="AP16" s="93">
        <v>5868.06562728668</v>
      </c>
    </row>
    <row r="17" spans="1:42" ht="14.25">
      <c r="A17" s="58" t="s">
        <v>17</v>
      </c>
      <c r="B17" s="58"/>
      <c r="C17" s="58"/>
      <c r="D17" s="58"/>
      <c r="E17" s="58"/>
      <c r="F17" s="58"/>
      <c r="G17" s="58"/>
      <c r="H17" s="5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44"/>
      <c r="Z17" s="19"/>
      <c r="AA17" s="19"/>
      <c r="AB17" s="1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ht="14.25">
      <c r="A18" s="11" t="s">
        <v>18</v>
      </c>
      <c r="B18" s="33">
        <v>124.40289339970067</v>
      </c>
      <c r="C18" s="33">
        <v>142.41509895994028</v>
      </c>
      <c r="D18" s="33">
        <v>133.4027059126947</v>
      </c>
      <c r="E18" s="33">
        <v>131.9124130744984</v>
      </c>
      <c r="F18" s="33">
        <v>141.40351361803602</v>
      </c>
      <c r="G18" s="33">
        <v>173.57250555471484</v>
      </c>
      <c r="H18" s="33">
        <v>178.16146328587112</v>
      </c>
      <c r="I18" s="33">
        <v>197.1423387257154</v>
      </c>
      <c r="J18" s="33">
        <v>185.93660773764304</v>
      </c>
      <c r="K18" s="33">
        <v>196.20180691758245</v>
      </c>
      <c r="L18" s="33">
        <v>223.3568457113229</v>
      </c>
      <c r="M18" s="33">
        <v>233.98533285308807</v>
      </c>
      <c r="N18" s="33">
        <v>217.07929298220174</v>
      </c>
      <c r="O18" s="33">
        <v>250.1155197940576</v>
      </c>
      <c r="P18" s="33">
        <v>298.32065885323334</v>
      </c>
      <c r="Q18" s="33">
        <v>304.626584710465</v>
      </c>
      <c r="R18" s="33">
        <v>326.4612295770874</v>
      </c>
      <c r="S18" s="33">
        <v>297.76492070513774</v>
      </c>
      <c r="T18" s="33">
        <v>310.6710768850093</v>
      </c>
      <c r="U18" s="33">
        <v>307.9294907699916</v>
      </c>
      <c r="V18" s="33">
        <v>307.59255478073914</v>
      </c>
      <c r="W18" s="33">
        <v>314.92950837121447</v>
      </c>
      <c r="X18" s="33">
        <v>309.40171158909504</v>
      </c>
      <c r="Y18" s="64">
        <v>321.3009931384719</v>
      </c>
      <c r="Z18" s="33">
        <v>435.073027119734</v>
      </c>
      <c r="AA18" s="33">
        <v>454.35605853208597</v>
      </c>
      <c r="AB18" s="33">
        <v>497.71170472035226</v>
      </c>
      <c r="AC18" s="33">
        <v>579.7620755975705</v>
      </c>
      <c r="AD18" s="33">
        <v>564.3150190488075</v>
      </c>
      <c r="AE18" s="33">
        <v>572.6070467626621</v>
      </c>
      <c r="AF18" s="33">
        <v>625.6833771718121</v>
      </c>
      <c r="AG18" s="33">
        <v>640.6389518315186</v>
      </c>
      <c r="AH18" s="94">
        <v>635.1360486987253</v>
      </c>
      <c r="AI18" s="94">
        <v>683.2954220261751</v>
      </c>
      <c r="AJ18" s="94">
        <v>668.0005782516122</v>
      </c>
      <c r="AK18" s="94">
        <v>782.8752824411753</v>
      </c>
      <c r="AL18" s="94">
        <v>681.89576627174</v>
      </c>
      <c r="AM18" s="94">
        <v>738.4148554990343</v>
      </c>
      <c r="AN18" s="94">
        <v>717.7900874030944</v>
      </c>
      <c r="AO18" s="94">
        <v>886.4024377398697</v>
      </c>
      <c r="AP18" s="94">
        <v>854.34959839971</v>
      </c>
    </row>
    <row r="19" spans="1:42" ht="14.25">
      <c r="A19" s="11" t="s">
        <v>19</v>
      </c>
      <c r="B19" s="33">
        <v>0.02781441892</v>
      </c>
      <c r="C19" s="33">
        <v>0.012397616</v>
      </c>
      <c r="D19" s="33">
        <v>0.012397171</v>
      </c>
      <c r="E19" s="33">
        <v>0.000113</v>
      </c>
      <c r="F19" s="33">
        <v>0.000113</v>
      </c>
      <c r="G19" s="33">
        <v>0.000112</v>
      </c>
      <c r="H19" s="33">
        <v>0.000111746</v>
      </c>
      <c r="I19" s="33">
        <v>0.000111746</v>
      </c>
      <c r="J19" s="65">
        <v>0.000111746</v>
      </c>
      <c r="K19" s="33">
        <v>0.000111746</v>
      </c>
      <c r="L19" s="33">
        <v>0.000111746</v>
      </c>
      <c r="M19" s="33">
        <v>0.000111746</v>
      </c>
      <c r="N19" s="33">
        <v>8.900000000000001E-06</v>
      </c>
      <c r="O19" s="33">
        <v>0</v>
      </c>
      <c r="P19" s="33">
        <v>0</v>
      </c>
      <c r="Q19" s="33">
        <v>0</v>
      </c>
      <c r="R19" s="33">
        <v>8.75652788973</v>
      </c>
      <c r="S19" s="33">
        <v>0.00016545927000000143</v>
      </c>
      <c r="T19" s="33">
        <v>0.00448166695000005</v>
      </c>
      <c r="U19" s="33">
        <v>0.01004711634</v>
      </c>
      <c r="V19" s="33">
        <v>0.029198321489999998</v>
      </c>
      <c r="W19" s="33">
        <v>0</v>
      </c>
      <c r="X19" s="33">
        <v>0</v>
      </c>
      <c r="Y19" s="64">
        <v>0</v>
      </c>
      <c r="Z19" s="33">
        <v>0</v>
      </c>
      <c r="AA19" s="33">
        <v>0</v>
      </c>
      <c r="AB19" s="33">
        <v>0</v>
      </c>
      <c r="AC19" s="33">
        <v>22.02759787394</v>
      </c>
      <c r="AD19" s="33">
        <v>25.602498881313192</v>
      </c>
      <c r="AE19" s="33">
        <v>14.624395295300001</v>
      </c>
      <c r="AF19" s="33">
        <v>15.229653000610002</v>
      </c>
      <c r="AG19" s="33">
        <v>20.77405355366</v>
      </c>
      <c r="AH19" s="94">
        <v>17.68717291753</v>
      </c>
      <c r="AI19" s="94">
        <v>16.24008739618</v>
      </c>
      <c r="AJ19" s="94">
        <v>17.97892730887</v>
      </c>
      <c r="AK19" s="94">
        <v>20.972532127340003</v>
      </c>
      <c r="AL19" s="94">
        <v>8.20774415388</v>
      </c>
      <c r="AM19" s="94">
        <v>49.130456269</v>
      </c>
      <c r="AN19" s="94">
        <v>29.155074027999998</v>
      </c>
      <c r="AO19" s="94">
        <v>26.014816585000002</v>
      </c>
      <c r="AP19" s="94">
        <v>14.889915368999999</v>
      </c>
    </row>
    <row r="20" spans="1:42" ht="14.25">
      <c r="A20" s="11" t="s">
        <v>20</v>
      </c>
      <c r="B20" s="33">
        <v>911.640051198396</v>
      </c>
      <c r="C20" s="33">
        <v>1061.2229464991578</v>
      </c>
      <c r="D20" s="33">
        <v>1058.449314800246</v>
      </c>
      <c r="E20" s="33">
        <v>1042.2126608556794</v>
      </c>
      <c r="F20" s="33">
        <v>1100.5236960608268</v>
      </c>
      <c r="G20" s="33">
        <v>1181.2258884973803</v>
      </c>
      <c r="H20" s="33">
        <v>1174.956680216048</v>
      </c>
      <c r="I20" s="33">
        <v>1215.4283448597714</v>
      </c>
      <c r="J20" s="33">
        <v>1232.2431822650944</v>
      </c>
      <c r="K20" s="33">
        <v>1285.113911335827</v>
      </c>
      <c r="L20" s="33">
        <v>1206.7819769544678</v>
      </c>
      <c r="M20" s="33">
        <v>1279.49702230897</v>
      </c>
      <c r="N20" s="33">
        <v>1334.820976867917</v>
      </c>
      <c r="O20" s="33">
        <v>1414.4862831407213</v>
      </c>
      <c r="P20" s="33">
        <v>1411.5541657485567</v>
      </c>
      <c r="Q20" s="33">
        <v>1429.4855445779922</v>
      </c>
      <c r="R20" s="33">
        <v>1507.2294257498975</v>
      </c>
      <c r="S20" s="33">
        <v>1525.6885402856483</v>
      </c>
      <c r="T20" s="33">
        <v>1561.207900340139</v>
      </c>
      <c r="U20" s="33">
        <v>1640.4434100126225</v>
      </c>
      <c r="V20" s="33">
        <v>1725.7695946254482</v>
      </c>
      <c r="W20" s="33">
        <v>1735.8039968919356</v>
      </c>
      <c r="X20" s="33">
        <v>1752.3628969149897</v>
      </c>
      <c r="Y20" s="64">
        <v>1829.5256024729058</v>
      </c>
      <c r="Z20" s="33">
        <v>1909.504469084848</v>
      </c>
      <c r="AA20" s="33">
        <v>2048.2346732843516</v>
      </c>
      <c r="AB20" s="33">
        <v>2162.248220355454</v>
      </c>
      <c r="AC20" s="33">
        <v>2234.438308910107</v>
      </c>
      <c r="AD20" s="33">
        <v>2360.6576518332454</v>
      </c>
      <c r="AE20" s="33">
        <v>2362.3339995094275</v>
      </c>
      <c r="AF20" s="33">
        <v>2509.706088954776</v>
      </c>
      <c r="AG20" s="33">
        <v>2605.134689106598</v>
      </c>
      <c r="AH20" s="94">
        <v>2862.810006401616</v>
      </c>
      <c r="AI20" s="94">
        <v>2846.500395425576</v>
      </c>
      <c r="AJ20" s="94">
        <v>3010.1445625127317</v>
      </c>
      <c r="AK20" s="94">
        <v>3040.2869412781706</v>
      </c>
      <c r="AL20" s="94">
        <v>3068.0014594605</v>
      </c>
      <c r="AM20" s="94">
        <v>3305.7432564277333</v>
      </c>
      <c r="AN20" s="94">
        <v>3535.257714518726</v>
      </c>
      <c r="AO20" s="94">
        <v>3786.275502882674</v>
      </c>
      <c r="AP20" s="94">
        <v>3852.35206064456</v>
      </c>
    </row>
    <row r="21" spans="1:42" ht="14.25">
      <c r="A21" s="11" t="s">
        <v>21</v>
      </c>
      <c r="B21" s="33">
        <v>1.4222075710224997</v>
      </c>
      <c r="C21" s="33">
        <v>0.9216158996431</v>
      </c>
      <c r="D21" s="33">
        <v>1.5855232832182</v>
      </c>
      <c r="E21" s="33">
        <v>0.9217657243299999</v>
      </c>
      <c r="F21" s="33">
        <v>11.835911034332138</v>
      </c>
      <c r="G21" s="33">
        <v>1.6840375773585998</v>
      </c>
      <c r="H21" s="33">
        <v>2.5558989161300003</v>
      </c>
      <c r="I21" s="33">
        <v>1.8810528942400002</v>
      </c>
      <c r="J21" s="33">
        <v>1.4869861452500002</v>
      </c>
      <c r="K21" s="33">
        <v>3.1249202927799997</v>
      </c>
      <c r="L21" s="33">
        <v>2.9118031466277</v>
      </c>
      <c r="M21" s="33">
        <v>4.20808973793</v>
      </c>
      <c r="N21" s="33">
        <v>0.9779948373499999</v>
      </c>
      <c r="O21" s="33">
        <v>1.4563851264599998</v>
      </c>
      <c r="P21" s="33">
        <v>1.0228295111185</v>
      </c>
      <c r="Q21" s="33">
        <v>2.33951967754569</v>
      </c>
      <c r="R21" s="33">
        <v>1.0817311846488389</v>
      </c>
      <c r="S21" s="33">
        <v>2.7393637966149225</v>
      </c>
      <c r="T21" s="33">
        <v>3.454398311218788</v>
      </c>
      <c r="U21" s="33">
        <v>18.851273642680592</v>
      </c>
      <c r="V21" s="33">
        <v>22.969494458537763</v>
      </c>
      <c r="W21" s="33">
        <v>21.13935651057263</v>
      </c>
      <c r="X21" s="33">
        <v>26.563664862690096</v>
      </c>
      <c r="Y21" s="64">
        <v>64.14125057344978</v>
      </c>
      <c r="Z21" s="33">
        <v>9.290718069384694</v>
      </c>
      <c r="AA21" s="33">
        <v>18.703339642771883</v>
      </c>
      <c r="AB21" s="33">
        <v>21.231410161834333</v>
      </c>
      <c r="AC21" s="33">
        <v>21.971055128207315</v>
      </c>
      <c r="AD21" s="33">
        <v>44.228012729485805</v>
      </c>
      <c r="AE21" s="33">
        <v>42.31877075908954</v>
      </c>
      <c r="AF21" s="33">
        <v>65.51126362679977</v>
      </c>
      <c r="AG21" s="33">
        <v>61.24377031480561</v>
      </c>
      <c r="AH21" s="94">
        <v>36.9550636003632</v>
      </c>
      <c r="AI21" s="94">
        <v>36.95054871556769</v>
      </c>
      <c r="AJ21" s="94">
        <v>390.54695234863635</v>
      </c>
      <c r="AK21" s="94">
        <v>458.1170283213517</v>
      </c>
      <c r="AL21" s="94">
        <v>72.86648346793</v>
      </c>
      <c r="AM21" s="94">
        <v>37.755646200659996</v>
      </c>
      <c r="AN21" s="94">
        <v>62.314955732049995</v>
      </c>
      <c r="AO21" s="94">
        <v>75.11014142626168</v>
      </c>
      <c r="AP21" s="94">
        <v>57.63573621378998</v>
      </c>
    </row>
    <row r="22" spans="1:42" ht="14.25">
      <c r="A22" s="11" t="s">
        <v>22</v>
      </c>
      <c r="B22" s="33">
        <v>0.815166665</v>
      </c>
      <c r="C22" s="33">
        <v>0.836399999</v>
      </c>
      <c r="D22" s="33">
        <v>0.7136791659999999</v>
      </c>
      <c r="E22" s="33">
        <v>2.125559335</v>
      </c>
      <c r="F22" s="33">
        <v>0.611374997</v>
      </c>
      <c r="G22" s="33">
        <v>0.6272999969999999</v>
      </c>
      <c r="H22" s="33">
        <v>0.509771</v>
      </c>
      <c r="I22" s="65">
        <v>0.523187502</v>
      </c>
      <c r="J22" s="65">
        <v>0.407583332</v>
      </c>
      <c r="K22" s="65">
        <v>0.4182</v>
      </c>
      <c r="L22" s="65">
        <v>0.3058625</v>
      </c>
      <c r="M22" s="65">
        <v>0.3139125</v>
      </c>
      <c r="N22" s="65">
        <v>0.203791668</v>
      </c>
      <c r="O22" s="65">
        <v>0.209100002</v>
      </c>
      <c r="P22" s="65">
        <v>0.101954169</v>
      </c>
      <c r="Q22" s="65">
        <v>0.10463750100000001</v>
      </c>
      <c r="R22" s="65">
        <v>12.757091040999999</v>
      </c>
      <c r="S22" s="65">
        <v>4.57430056</v>
      </c>
      <c r="T22" s="65">
        <v>4.743090765</v>
      </c>
      <c r="U22" s="65">
        <v>4.74040897</v>
      </c>
      <c r="V22" s="33">
        <v>4.821657648</v>
      </c>
      <c r="W22" s="33">
        <v>2.75583478</v>
      </c>
      <c r="X22" s="33">
        <v>2.8112042489999998</v>
      </c>
      <c r="Y22" s="64">
        <v>3.2776450109999997</v>
      </c>
      <c r="Z22" s="33">
        <v>0</v>
      </c>
      <c r="AA22" s="33">
        <v>0.012957636540000327</v>
      </c>
      <c r="AB22" s="33">
        <v>0</v>
      </c>
      <c r="AC22" s="33">
        <v>0</v>
      </c>
      <c r="AD22" s="33">
        <v>0</v>
      </c>
      <c r="AE22" s="33">
        <v>9.86779864</v>
      </c>
      <c r="AF22" s="33">
        <v>10.080335843</v>
      </c>
      <c r="AG22" s="33">
        <v>10.282029311</v>
      </c>
      <c r="AH22" s="94">
        <v>10.41649162256923</v>
      </c>
      <c r="AI22" s="94">
        <v>4.93389932</v>
      </c>
      <c r="AJ22" s="94">
        <v>15.367760904</v>
      </c>
      <c r="AK22" s="94">
        <v>10.641590488</v>
      </c>
      <c r="AL22" s="94">
        <v>0</v>
      </c>
      <c r="AM22" s="94">
        <v>0.15836283771073614</v>
      </c>
      <c r="AN22" s="94">
        <v>0</v>
      </c>
      <c r="AO22" s="94">
        <v>7.981192606</v>
      </c>
      <c r="AP22" s="94">
        <v>8.135295795</v>
      </c>
    </row>
    <row r="23" spans="1:42" ht="14.25">
      <c r="A23" s="11" t="s">
        <v>23</v>
      </c>
      <c r="B23" s="33">
        <v>43.28096696494868</v>
      </c>
      <c r="C23" s="33">
        <v>44.3401834030592</v>
      </c>
      <c r="D23" s="33">
        <v>40.87225033509194</v>
      </c>
      <c r="E23" s="33">
        <v>41.53986432763936</v>
      </c>
      <c r="F23" s="33">
        <v>39.11639760182746</v>
      </c>
      <c r="G23" s="33">
        <v>38.3654017604648</v>
      </c>
      <c r="H23" s="33">
        <v>40.8986298033635</v>
      </c>
      <c r="I23" s="33">
        <v>44.599005412756554</v>
      </c>
      <c r="J23" s="33">
        <v>51.03739266864076</v>
      </c>
      <c r="K23" s="33">
        <v>60.47359267881117</v>
      </c>
      <c r="L23" s="33">
        <v>49.03573217474201</v>
      </c>
      <c r="M23" s="33">
        <v>60.40163574702331</v>
      </c>
      <c r="N23" s="33">
        <v>77.14288955954092</v>
      </c>
      <c r="O23" s="33">
        <v>73.96276819335051</v>
      </c>
      <c r="P23" s="33">
        <v>71.5369622524958</v>
      </c>
      <c r="Q23" s="33">
        <v>78.67978479266976</v>
      </c>
      <c r="R23" s="33">
        <v>63.68939587941327</v>
      </c>
      <c r="S23" s="33">
        <v>72.35939210572948</v>
      </c>
      <c r="T23" s="33">
        <v>83.19004347473572</v>
      </c>
      <c r="U23" s="33">
        <v>138.77139542329493</v>
      </c>
      <c r="V23" s="33">
        <v>78.03980751201446</v>
      </c>
      <c r="W23" s="33">
        <v>130.74969773016116</v>
      </c>
      <c r="X23" s="33">
        <v>118.54458121040318</v>
      </c>
      <c r="Y23" s="64">
        <v>134.85494237040103</v>
      </c>
      <c r="Z23" s="33">
        <v>132.32839413957095</v>
      </c>
      <c r="AA23" s="33">
        <v>123.68445775387406</v>
      </c>
      <c r="AB23" s="33">
        <v>131.90720502029558</v>
      </c>
      <c r="AC23" s="33">
        <v>166.81939464344032</v>
      </c>
      <c r="AD23" s="33">
        <v>144.94299662496505</v>
      </c>
      <c r="AE23" s="33">
        <v>182.2740306321616</v>
      </c>
      <c r="AF23" s="33">
        <v>180.4237434981682</v>
      </c>
      <c r="AG23" s="33">
        <v>221.65097048991825</v>
      </c>
      <c r="AH23" s="94">
        <v>185.65866441428466</v>
      </c>
      <c r="AI23" s="94">
        <v>199.24126002840543</v>
      </c>
      <c r="AJ23" s="94">
        <v>250.34856250740006</v>
      </c>
      <c r="AK23" s="94">
        <v>195.91002105825135</v>
      </c>
      <c r="AL23" s="94">
        <v>248.38862513019416</v>
      </c>
      <c r="AM23" s="94">
        <v>249.91911906483588</v>
      </c>
      <c r="AN23" s="94">
        <v>205.24384631310423</v>
      </c>
      <c r="AO23" s="94">
        <v>183.58622421752</v>
      </c>
      <c r="AP23" s="94">
        <v>207.2488238843422</v>
      </c>
    </row>
    <row r="24" spans="1:42" ht="14.25">
      <c r="A24" s="13" t="s">
        <v>24</v>
      </c>
      <c r="B24" s="68">
        <f>SUM(B18:B23)</f>
        <v>1081.5891002179878</v>
      </c>
      <c r="C24" s="68">
        <f aca="true" t="shared" si="1" ref="C24:AG24">SUM(C18:C23)</f>
        <v>1249.7486423768003</v>
      </c>
      <c r="D24" s="68">
        <f t="shared" si="1"/>
        <v>1235.0358706682507</v>
      </c>
      <c r="E24" s="68">
        <f t="shared" si="1"/>
        <v>1218.7123763171471</v>
      </c>
      <c r="F24" s="68">
        <f t="shared" si="1"/>
        <v>1293.4910063120224</v>
      </c>
      <c r="G24" s="68">
        <f t="shared" si="1"/>
        <v>1395.4752453869182</v>
      </c>
      <c r="H24" s="68">
        <f t="shared" si="1"/>
        <v>1397.0825549674125</v>
      </c>
      <c r="I24" s="68">
        <f t="shared" si="1"/>
        <v>1459.5740411404831</v>
      </c>
      <c r="J24" s="68">
        <f t="shared" si="1"/>
        <v>1471.1118638946282</v>
      </c>
      <c r="K24" s="68">
        <f t="shared" si="1"/>
        <v>1545.3325429710005</v>
      </c>
      <c r="L24" s="68">
        <f t="shared" si="1"/>
        <v>1482.3923322331605</v>
      </c>
      <c r="M24" s="68">
        <f t="shared" si="1"/>
        <v>1578.4061048930116</v>
      </c>
      <c r="N24" s="68">
        <f t="shared" si="1"/>
        <v>1630.2249548150094</v>
      </c>
      <c r="O24" s="68">
        <f t="shared" si="1"/>
        <v>1740.2300562565893</v>
      </c>
      <c r="P24" s="68">
        <f t="shared" si="1"/>
        <v>1782.5365705344043</v>
      </c>
      <c r="Q24" s="68">
        <f t="shared" si="1"/>
        <v>1815.2360712596728</v>
      </c>
      <c r="R24" s="68">
        <f t="shared" si="1"/>
        <v>1919.9754013217769</v>
      </c>
      <c r="S24" s="68">
        <f t="shared" si="1"/>
        <v>1903.1266829124006</v>
      </c>
      <c r="T24" s="68">
        <f t="shared" si="1"/>
        <v>1963.270991443053</v>
      </c>
      <c r="U24" s="68">
        <f t="shared" si="1"/>
        <v>2110.7460259349295</v>
      </c>
      <c r="V24" s="68">
        <f t="shared" si="1"/>
        <v>2139.222307346229</v>
      </c>
      <c r="W24" s="68">
        <f t="shared" si="1"/>
        <v>2205.378394283884</v>
      </c>
      <c r="X24" s="68">
        <f t="shared" si="1"/>
        <v>2209.684058826178</v>
      </c>
      <c r="Y24" s="68">
        <f t="shared" si="1"/>
        <v>2353.1004335662287</v>
      </c>
      <c r="Z24" s="68">
        <f t="shared" si="1"/>
        <v>2486.1966084135374</v>
      </c>
      <c r="AA24" s="68">
        <f t="shared" si="1"/>
        <v>2644.9914868496235</v>
      </c>
      <c r="AB24" s="68">
        <f t="shared" si="1"/>
        <v>2813.0985402579363</v>
      </c>
      <c r="AC24" s="68">
        <f t="shared" si="1"/>
        <v>3025.018432153265</v>
      </c>
      <c r="AD24" s="68">
        <f t="shared" si="1"/>
        <v>3139.7461791178166</v>
      </c>
      <c r="AE24" s="68">
        <f t="shared" si="1"/>
        <v>3184.026041598641</v>
      </c>
      <c r="AF24" s="68">
        <f t="shared" si="1"/>
        <v>3406.6344620951663</v>
      </c>
      <c r="AG24" s="68">
        <f t="shared" si="1"/>
        <v>3559.7244646075005</v>
      </c>
      <c r="AH24" s="93">
        <v>3748.6634476550885</v>
      </c>
      <c r="AI24" s="93">
        <v>3787.1616129119043</v>
      </c>
      <c r="AJ24" s="93">
        <v>3977.956542243884</v>
      </c>
      <c r="AK24" s="93">
        <v>4085.7053141131705</v>
      </c>
      <c r="AL24" s="93">
        <v>4079.36007848424</v>
      </c>
      <c r="AM24" s="93">
        <v>4381.121696298974</v>
      </c>
      <c r="AN24" s="93">
        <v>4549.761677994974</v>
      </c>
      <c r="AO24" s="93">
        <v>4965.370315457325</v>
      </c>
      <c r="AP24" s="93">
        <v>4994.611430306402</v>
      </c>
    </row>
    <row r="25" spans="1:42" ht="14.25">
      <c r="A25" s="58" t="s">
        <v>25</v>
      </c>
      <c r="B25" s="58"/>
      <c r="C25" s="58"/>
      <c r="D25" s="58"/>
      <c r="E25" s="58"/>
      <c r="F25" s="58"/>
      <c r="G25" s="58"/>
      <c r="H25" s="5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5"/>
      <c r="Z25" s="40"/>
      <c r="AA25" s="40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</row>
    <row r="26" spans="1:42" ht="14.25">
      <c r="A26" s="11" t="s">
        <v>26</v>
      </c>
      <c r="B26" s="33">
        <v>76.5752464167324</v>
      </c>
      <c r="C26" s="33">
        <v>77.7761484167324</v>
      </c>
      <c r="D26" s="33">
        <v>92.9008770664</v>
      </c>
      <c r="E26" s="33">
        <v>96.87518759085</v>
      </c>
      <c r="F26" s="33">
        <v>109.90829324845875</v>
      </c>
      <c r="G26" s="33">
        <v>116.52245132998873</v>
      </c>
      <c r="H26" s="33">
        <v>116.52245186098874</v>
      </c>
      <c r="I26" s="33">
        <v>123.22172154996002</v>
      </c>
      <c r="J26" s="33">
        <v>136.68825503896002</v>
      </c>
      <c r="K26" s="33">
        <v>140.64781930096</v>
      </c>
      <c r="L26" s="33">
        <v>140.64832304996</v>
      </c>
      <c r="M26" s="33">
        <v>140.64936704995998</v>
      </c>
      <c r="N26" s="33">
        <v>142.37236704996</v>
      </c>
      <c r="O26" s="33">
        <v>149.01414113796</v>
      </c>
      <c r="P26" s="33">
        <v>146.91433428318</v>
      </c>
      <c r="Q26" s="33">
        <v>146.92239285274997</v>
      </c>
      <c r="R26" s="33">
        <v>162.63245626040003</v>
      </c>
      <c r="S26" s="33">
        <v>158.82410268558002</v>
      </c>
      <c r="T26" s="33">
        <v>158.92876512858</v>
      </c>
      <c r="U26" s="33">
        <v>158.92876556757997</v>
      </c>
      <c r="V26" s="33">
        <v>181.10691898358002</v>
      </c>
      <c r="W26" s="33">
        <v>174.20453355136002</v>
      </c>
      <c r="X26" s="33">
        <v>174.20453355136002</v>
      </c>
      <c r="Y26" s="64">
        <v>181.18164355136</v>
      </c>
      <c r="Z26" s="33">
        <v>193.41562455136</v>
      </c>
      <c r="AA26" s="33">
        <v>193.35342714636002</v>
      </c>
      <c r="AB26" s="33">
        <v>205.22168154635997</v>
      </c>
      <c r="AC26" s="33">
        <v>207.24168154636</v>
      </c>
      <c r="AD26" s="33">
        <v>207.24168154636</v>
      </c>
      <c r="AE26" s="33">
        <v>210.27168154636</v>
      </c>
      <c r="AF26" s="33">
        <v>215.37168195136002</v>
      </c>
      <c r="AG26" s="33">
        <v>222.79081194836</v>
      </c>
      <c r="AH26" s="94">
        <v>222.79081159436</v>
      </c>
      <c r="AI26" s="94">
        <v>240.68529981435998</v>
      </c>
      <c r="AJ26" s="94">
        <v>244.58529981435998</v>
      </c>
      <c r="AK26" s="94">
        <v>254.35643703277998</v>
      </c>
      <c r="AL26" s="94">
        <v>267.37143662778</v>
      </c>
      <c r="AM26" s="94">
        <v>267.37143662778</v>
      </c>
      <c r="AN26" s="94">
        <v>267.37143662778</v>
      </c>
      <c r="AO26" s="94">
        <v>272.37143662778</v>
      </c>
      <c r="AP26" s="94">
        <v>257.49771962778</v>
      </c>
    </row>
    <row r="27" spans="1:42" ht="14.25">
      <c r="A27" s="11" t="s">
        <v>27</v>
      </c>
      <c r="B27" s="33">
        <v>21.064129777</v>
      </c>
      <c r="C27" s="33">
        <v>21.181291777000002</v>
      </c>
      <c r="D27" s="33">
        <v>21.259170203</v>
      </c>
      <c r="E27" s="33">
        <v>21.289875203</v>
      </c>
      <c r="F27" s="33">
        <v>21.353412703</v>
      </c>
      <c r="G27" s="33">
        <v>21.381679277000003</v>
      </c>
      <c r="H27" s="33">
        <v>21.381679277000003</v>
      </c>
      <c r="I27" s="33">
        <v>22.255178777</v>
      </c>
      <c r="J27" s="33">
        <v>24.095573548</v>
      </c>
      <c r="K27" s="33">
        <v>24.063781122</v>
      </c>
      <c r="L27" s="33">
        <v>24.069577122000002</v>
      </c>
      <c r="M27" s="33">
        <v>24.081583122</v>
      </c>
      <c r="N27" s="33">
        <v>24.081583122</v>
      </c>
      <c r="O27" s="33">
        <v>22.919491394999998</v>
      </c>
      <c r="P27" s="33">
        <v>26.342427622000002</v>
      </c>
      <c r="Q27" s="33">
        <v>26.835106122000003</v>
      </c>
      <c r="R27" s="33">
        <v>26.835105777000003</v>
      </c>
      <c r="S27" s="33">
        <v>28.236604122000003</v>
      </c>
      <c r="T27" s="33">
        <v>28.841337244677</v>
      </c>
      <c r="U27" s="33">
        <v>28.236603622</v>
      </c>
      <c r="V27" s="33">
        <v>122.545870596</v>
      </c>
      <c r="W27" s="33">
        <v>129.484074264</v>
      </c>
      <c r="X27" s="33">
        <v>129.484074264</v>
      </c>
      <c r="Y27" s="64">
        <v>130.646165991</v>
      </c>
      <c r="Z27" s="33">
        <v>130.646165991</v>
      </c>
      <c r="AA27" s="33">
        <v>130.646165991</v>
      </c>
      <c r="AB27" s="33">
        <v>130.64616642000001</v>
      </c>
      <c r="AC27" s="33">
        <v>136.49599810499998</v>
      </c>
      <c r="AD27" s="33">
        <v>136.495997991</v>
      </c>
      <c r="AE27" s="33">
        <v>165.776650355</v>
      </c>
      <c r="AF27" s="33">
        <v>139.04002292599998</v>
      </c>
      <c r="AG27" s="33">
        <v>165.776650355</v>
      </c>
      <c r="AH27" s="94">
        <v>165.776650781</v>
      </c>
      <c r="AI27" s="94">
        <v>168.831173267</v>
      </c>
      <c r="AJ27" s="94">
        <v>168.831173267</v>
      </c>
      <c r="AK27" s="94">
        <v>168.831173267</v>
      </c>
      <c r="AL27" s="94">
        <v>168.831169627</v>
      </c>
      <c r="AM27" s="94">
        <v>168.831173267</v>
      </c>
      <c r="AN27" s="94">
        <v>168.831173267</v>
      </c>
      <c r="AO27" s="94">
        <v>168.831173267</v>
      </c>
      <c r="AP27" s="94">
        <v>183.704890267</v>
      </c>
    </row>
    <row r="28" spans="1:42" ht="14.25">
      <c r="A28" s="11" t="s">
        <v>29</v>
      </c>
      <c r="B28" s="33">
        <v>15.074039482489999</v>
      </c>
      <c r="C28" s="33">
        <v>13.82276198349</v>
      </c>
      <c r="D28" s="33">
        <v>13.720611935780001</v>
      </c>
      <c r="E28" s="33">
        <v>13.580260876490001</v>
      </c>
      <c r="F28" s="33">
        <v>15.118984120776235</v>
      </c>
      <c r="G28" s="33">
        <v>15.46350971907</v>
      </c>
      <c r="H28" s="33">
        <v>15.792249310069998</v>
      </c>
      <c r="I28" s="33">
        <v>15.640467758069997</v>
      </c>
      <c r="J28" s="33">
        <v>17.17940062077</v>
      </c>
      <c r="K28" s="33">
        <v>18.275881878769997</v>
      </c>
      <c r="L28" s="33">
        <v>18.186695216769998</v>
      </c>
      <c r="M28" s="33">
        <v>22.474803143869995</v>
      </c>
      <c r="N28" s="33">
        <v>15.516057126000005</v>
      </c>
      <c r="O28" s="33">
        <v>16.999160529000005</v>
      </c>
      <c r="P28" s="33">
        <v>10.839699412680003</v>
      </c>
      <c r="Q28" s="33">
        <v>9.187775223680001</v>
      </c>
      <c r="R28" s="33">
        <v>-4.074182387432726</v>
      </c>
      <c r="S28" s="33">
        <v>-10.998500125520374</v>
      </c>
      <c r="T28" s="33">
        <v>-9.47942192646</v>
      </c>
      <c r="U28" s="33">
        <v>-13.083475909371266</v>
      </c>
      <c r="V28" s="33">
        <v>-8.328697309703</v>
      </c>
      <c r="W28" s="33">
        <v>-14.104125471753001</v>
      </c>
      <c r="X28" s="33">
        <v>4.41946763506</v>
      </c>
      <c r="Y28" s="64">
        <v>-4.775812329940013</v>
      </c>
      <c r="Z28" s="33">
        <v>-10.384279326489999</v>
      </c>
      <c r="AA28" s="33">
        <v>10.29969364358</v>
      </c>
      <c r="AB28" s="33">
        <v>-10.21655567079</v>
      </c>
      <c r="AC28" s="33">
        <v>-10.124643084790002</v>
      </c>
      <c r="AD28" s="33">
        <v>35.76125404889999</v>
      </c>
      <c r="AE28" s="33">
        <v>30.716906479699997</v>
      </c>
      <c r="AF28" s="33">
        <v>31.1927038029</v>
      </c>
      <c r="AG28" s="33">
        <v>30.32874988489999</v>
      </c>
      <c r="AH28" s="94">
        <v>23.146797564039996</v>
      </c>
      <c r="AI28" s="94">
        <v>4.2708153551000025</v>
      </c>
      <c r="AJ28" s="94">
        <v>6.226579921039998</v>
      </c>
      <c r="AK28" s="94">
        <v>42.88668514022</v>
      </c>
      <c r="AL28" s="94">
        <v>11.080729881109997</v>
      </c>
      <c r="AM28" s="94">
        <v>-2.3688086469300016</v>
      </c>
      <c r="AN28" s="94">
        <v>-3.1459802505173515</v>
      </c>
      <c r="AO28" s="94">
        <v>-0.059545004239998756</v>
      </c>
      <c r="AP28" s="94">
        <v>378.8663331711801</v>
      </c>
    </row>
    <row r="29" spans="1:42" ht="14.25">
      <c r="A29" s="11" t="s">
        <v>28</v>
      </c>
      <c r="B29" s="33">
        <v>56.14961241762732</v>
      </c>
      <c r="C29" s="33">
        <v>57.27268311170639</v>
      </c>
      <c r="D29" s="33">
        <v>55.8844867831703</v>
      </c>
      <c r="E29" s="33">
        <v>56.3282201667503</v>
      </c>
      <c r="F29" s="33">
        <v>84.96863677044344</v>
      </c>
      <c r="G29" s="33">
        <v>69.00795772353476</v>
      </c>
      <c r="H29" s="33">
        <v>72.51256512516625</v>
      </c>
      <c r="I29" s="33">
        <v>72.35975451130587</v>
      </c>
      <c r="J29" s="33">
        <v>100.85542976098944</v>
      </c>
      <c r="K29" s="33">
        <v>93.04822159834099</v>
      </c>
      <c r="L29" s="33">
        <v>92.89176936078644</v>
      </c>
      <c r="M29" s="33">
        <v>92.10283133264241</v>
      </c>
      <c r="N29" s="33">
        <v>116.26099248138979</v>
      </c>
      <c r="O29" s="33">
        <v>108.0329299265555</v>
      </c>
      <c r="P29" s="33">
        <v>112.7967543838655</v>
      </c>
      <c r="Q29" s="33">
        <v>110.78847922797851</v>
      </c>
      <c r="R29" s="33">
        <v>137.22024930668982</v>
      </c>
      <c r="S29" s="33">
        <v>134.8644402554237</v>
      </c>
      <c r="T29" s="33">
        <v>127.12669633664036</v>
      </c>
      <c r="U29" s="33">
        <v>131.03242554185823</v>
      </c>
      <c r="V29" s="33">
        <v>98.8907698893659</v>
      </c>
      <c r="W29" s="33">
        <v>98.73742424368801</v>
      </c>
      <c r="X29" s="33">
        <v>81.4343044733548</v>
      </c>
      <c r="Y29" s="64">
        <v>80.51184322599482</v>
      </c>
      <c r="Z29" s="33">
        <v>152.2023671717861</v>
      </c>
      <c r="AA29" s="33">
        <v>133.11781441941</v>
      </c>
      <c r="AB29" s="33">
        <v>116.31887651133002</v>
      </c>
      <c r="AC29" s="33">
        <v>116.21309034769116</v>
      </c>
      <c r="AD29" s="33">
        <v>158.01201086051253</v>
      </c>
      <c r="AE29" s="33">
        <v>131.05129155973216</v>
      </c>
      <c r="AF29" s="33">
        <v>141.14052711440692</v>
      </c>
      <c r="AG29" s="33">
        <v>94.87560104033551</v>
      </c>
      <c r="AH29" s="94">
        <v>202.4856829415282</v>
      </c>
      <c r="AI29" s="94">
        <v>184.17898258528223</v>
      </c>
      <c r="AJ29" s="94">
        <v>174.61525040629024</v>
      </c>
      <c r="AK29" s="94">
        <v>117.73953961509025</v>
      </c>
      <c r="AL29" s="94">
        <v>259.17535216337996</v>
      </c>
      <c r="AM29" s="94">
        <v>255.76647146266</v>
      </c>
      <c r="AN29" s="94">
        <v>252.76957578738</v>
      </c>
      <c r="AO29" s="94">
        <v>217.47057372237003</v>
      </c>
      <c r="AP29" s="94">
        <v>0.686846856230001</v>
      </c>
    </row>
    <row r="30" spans="1:42" ht="14.25">
      <c r="A30" s="11" t="s">
        <v>30</v>
      </c>
      <c r="B30" s="33">
        <v>6.945070565007784</v>
      </c>
      <c r="C30" s="33">
        <v>14.994027667026504</v>
      </c>
      <c r="D30" s="33">
        <v>21.1707879163673</v>
      </c>
      <c r="E30" s="33">
        <v>27.700083102019995</v>
      </c>
      <c r="F30" s="33">
        <v>8.971564871064786</v>
      </c>
      <c r="G30" s="33">
        <v>18.31604671210246</v>
      </c>
      <c r="H30" s="33">
        <v>25.903089346852667</v>
      </c>
      <c r="I30" s="33">
        <v>34.38975834042879</v>
      </c>
      <c r="J30" s="33">
        <v>9.15328852948224</v>
      </c>
      <c r="K30" s="33">
        <v>17.504106881380274</v>
      </c>
      <c r="L30" s="33">
        <v>27.259584590075328</v>
      </c>
      <c r="M30" s="33">
        <v>29.70908186665006</v>
      </c>
      <c r="N30" s="33">
        <v>9.429165094441725</v>
      </c>
      <c r="O30" s="33">
        <v>19.419748278647752</v>
      </c>
      <c r="P30" s="33">
        <v>27.712159755456415</v>
      </c>
      <c r="Q30" s="33">
        <v>37.623872550285846</v>
      </c>
      <c r="R30" s="33">
        <v>10.786981038606895</v>
      </c>
      <c r="S30" s="33">
        <v>24.450513283996703</v>
      </c>
      <c r="T30" s="33">
        <v>38.32195281491865</v>
      </c>
      <c r="U30" s="33">
        <v>53.4427515138762</v>
      </c>
      <c r="V30" s="33">
        <v>15.104377103191096</v>
      </c>
      <c r="W30" s="33">
        <v>28.37051310256616</v>
      </c>
      <c r="X30" s="33">
        <v>45.3474288278929</v>
      </c>
      <c r="Y30" s="64">
        <v>65.93254834414648</v>
      </c>
      <c r="Z30" s="33">
        <v>17.509811272031722</v>
      </c>
      <c r="AA30" s="33">
        <v>29.247255485058368</v>
      </c>
      <c r="AB30" s="33">
        <v>50.23246676792922</v>
      </c>
      <c r="AC30" s="33">
        <v>69.96760287478992</v>
      </c>
      <c r="AD30" s="33">
        <v>21.092006143956997</v>
      </c>
      <c r="AE30" s="33">
        <v>46.87690793276581</v>
      </c>
      <c r="AF30" s="33">
        <v>72.7389534407449</v>
      </c>
      <c r="AG30" s="33">
        <v>102.7145099225526</v>
      </c>
      <c r="AH30" s="94">
        <v>32.0218350543382</v>
      </c>
      <c r="AI30" s="94">
        <v>59.78417808908736</v>
      </c>
      <c r="AJ30" s="94">
        <v>102.6318339893682</v>
      </c>
      <c r="AK30" s="94">
        <v>145.02525671368744</v>
      </c>
      <c r="AL30" s="94">
        <v>40.331814088713614</v>
      </c>
      <c r="AM30" s="94">
        <v>82.51747499090999</v>
      </c>
      <c r="AN30" s="94">
        <v>127.9725368661402</v>
      </c>
      <c r="AO30" s="94">
        <v>172.84511578216</v>
      </c>
      <c r="AP30" s="94">
        <v>52.69828522083752</v>
      </c>
    </row>
    <row r="31" spans="1:42" ht="14.25">
      <c r="A31" s="13" t="s">
        <v>31</v>
      </c>
      <c r="B31" s="68">
        <f>SUM(B26:B30)</f>
        <v>175.80809865885752</v>
      </c>
      <c r="C31" s="68">
        <f aca="true" t="shared" si="2" ref="C31:AG31">SUM(C26:C30)</f>
        <v>185.0469129559553</v>
      </c>
      <c r="D31" s="68">
        <f t="shared" si="2"/>
        <v>204.9359339047176</v>
      </c>
      <c r="E31" s="68">
        <f t="shared" si="2"/>
        <v>215.7736269391103</v>
      </c>
      <c r="F31" s="68">
        <f t="shared" si="2"/>
        <v>240.3208917137432</v>
      </c>
      <c r="G31" s="68">
        <f t="shared" si="2"/>
        <v>240.69164476169595</v>
      </c>
      <c r="H31" s="68">
        <f t="shared" si="2"/>
        <v>252.11203492007763</v>
      </c>
      <c r="I31" s="68">
        <f t="shared" si="2"/>
        <v>267.8668809367647</v>
      </c>
      <c r="J31" s="68">
        <f t="shared" si="2"/>
        <v>287.97194749820164</v>
      </c>
      <c r="K31" s="68">
        <f t="shared" si="2"/>
        <v>293.53981078145125</v>
      </c>
      <c r="L31" s="68">
        <f t="shared" si="2"/>
        <v>303.0559493395918</v>
      </c>
      <c r="M31" s="68">
        <f t="shared" si="2"/>
        <v>309.01766651512247</v>
      </c>
      <c r="N31" s="68">
        <f t="shared" si="2"/>
        <v>307.6601648737915</v>
      </c>
      <c r="O31" s="68">
        <f t="shared" si="2"/>
        <v>316.38547126716327</v>
      </c>
      <c r="P31" s="68">
        <f t="shared" si="2"/>
        <v>324.60537545718194</v>
      </c>
      <c r="Q31" s="68">
        <f t="shared" si="2"/>
        <v>331.35762597669435</v>
      </c>
      <c r="R31" s="68">
        <f t="shared" si="2"/>
        <v>333.400609995264</v>
      </c>
      <c r="S31" s="68">
        <f t="shared" si="2"/>
        <v>335.37716022148004</v>
      </c>
      <c r="T31" s="68">
        <f t="shared" si="2"/>
        <v>343.739329598356</v>
      </c>
      <c r="U31" s="68">
        <f t="shared" si="2"/>
        <v>358.55707033594314</v>
      </c>
      <c r="V31" s="68">
        <f t="shared" si="2"/>
        <v>409.31923926243405</v>
      </c>
      <c r="W31" s="68">
        <f t="shared" si="2"/>
        <v>416.6924196898612</v>
      </c>
      <c r="X31" s="68">
        <f t="shared" si="2"/>
        <v>434.8898087516677</v>
      </c>
      <c r="Y31" s="68">
        <f t="shared" si="2"/>
        <v>453.49638878256127</v>
      </c>
      <c r="Z31" s="68">
        <f t="shared" si="2"/>
        <v>483.38968965968775</v>
      </c>
      <c r="AA31" s="68">
        <f t="shared" si="2"/>
        <v>496.66435668540834</v>
      </c>
      <c r="AB31" s="68">
        <f t="shared" si="2"/>
        <v>492.20263557482923</v>
      </c>
      <c r="AC31" s="68">
        <f t="shared" si="2"/>
        <v>519.793729789051</v>
      </c>
      <c r="AD31" s="68">
        <f t="shared" si="2"/>
        <v>558.6029505907295</v>
      </c>
      <c r="AE31" s="68">
        <f t="shared" si="2"/>
        <v>584.693437873558</v>
      </c>
      <c r="AF31" s="68">
        <f t="shared" si="2"/>
        <v>599.4838892354118</v>
      </c>
      <c r="AG31" s="68">
        <f t="shared" si="2"/>
        <v>616.4863231511481</v>
      </c>
      <c r="AH31" s="93">
        <v>646.2217779352665</v>
      </c>
      <c r="AI31" s="93">
        <v>657.7504491108295</v>
      </c>
      <c r="AJ31" s="93">
        <v>696.8901373980584</v>
      </c>
      <c r="AK31" s="93">
        <v>728.8390917687776</v>
      </c>
      <c r="AL31" s="93">
        <v>746.7905023879837</v>
      </c>
      <c r="AM31" s="93">
        <v>772.11774770142</v>
      </c>
      <c r="AN31" s="93">
        <v>813.7987422977826</v>
      </c>
      <c r="AO31" s="93">
        <v>831.4587543950698</v>
      </c>
      <c r="AP31" s="93">
        <v>873.4540751430276</v>
      </c>
    </row>
    <row r="32" spans="1:42" ht="14.25">
      <c r="A32" s="13" t="s">
        <v>32</v>
      </c>
      <c r="B32" s="68">
        <f>B24+B31</f>
        <v>1257.3971988768453</v>
      </c>
      <c r="C32" s="68">
        <f aca="true" t="shared" si="3" ref="C32:AG32">C24+C31</f>
        <v>1434.7955553327556</v>
      </c>
      <c r="D32" s="68">
        <f t="shared" si="3"/>
        <v>1439.9718045729683</v>
      </c>
      <c r="E32" s="68">
        <f t="shared" si="3"/>
        <v>1434.4860032562574</v>
      </c>
      <c r="F32" s="68">
        <f t="shared" si="3"/>
        <v>1533.8118980257655</v>
      </c>
      <c r="G32" s="68">
        <f t="shared" si="3"/>
        <v>1636.1668901486141</v>
      </c>
      <c r="H32" s="68">
        <f t="shared" si="3"/>
        <v>1649.19458988749</v>
      </c>
      <c r="I32" s="68">
        <f t="shared" si="3"/>
        <v>1727.4409220772477</v>
      </c>
      <c r="J32" s="68">
        <f t="shared" si="3"/>
        <v>1759.0838113928298</v>
      </c>
      <c r="K32" s="68">
        <f t="shared" si="3"/>
        <v>1838.8723537524518</v>
      </c>
      <c r="L32" s="68">
        <f t="shared" si="3"/>
        <v>1785.4482815727522</v>
      </c>
      <c r="M32" s="68">
        <f t="shared" si="3"/>
        <v>1887.4237714081341</v>
      </c>
      <c r="N32" s="68">
        <f t="shared" si="3"/>
        <v>1937.8851196888008</v>
      </c>
      <c r="O32" s="68">
        <f t="shared" si="3"/>
        <v>2056.6155275237525</v>
      </c>
      <c r="P32" s="68">
        <f t="shared" si="3"/>
        <v>2107.141945991586</v>
      </c>
      <c r="Q32" s="68">
        <f t="shared" si="3"/>
        <v>2146.593697236367</v>
      </c>
      <c r="R32" s="68">
        <f t="shared" si="3"/>
        <v>2253.376011317041</v>
      </c>
      <c r="S32" s="68">
        <f t="shared" si="3"/>
        <v>2238.5038431338808</v>
      </c>
      <c r="T32" s="68">
        <f t="shared" si="3"/>
        <v>2307.010321041409</v>
      </c>
      <c r="U32" s="68">
        <f t="shared" si="3"/>
        <v>2469.3030962708726</v>
      </c>
      <c r="V32" s="68">
        <f t="shared" si="3"/>
        <v>2548.5415466086633</v>
      </c>
      <c r="W32" s="68">
        <f t="shared" si="3"/>
        <v>2622.0708139737453</v>
      </c>
      <c r="X32" s="68">
        <f t="shared" si="3"/>
        <v>2644.5738675778457</v>
      </c>
      <c r="Y32" s="68">
        <f t="shared" si="3"/>
        <v>2806.59682234879</v>
      </c>
      <c r="Z32" s="68">
        <f t="shared" si="3"/>
        <v>2969.5862980732254</v>
      </c>
      <c r="AA32" s="68">
        <f t="shared" si="3"/>
        <v>3141.6558435350316</v>
      </c>
      <c r="AB32" s="68">
        <f t="shared" si="3"/>
        <v>3305.3011758327657</v>
      </c>
      <c r="AC32" s="68">
        <f t="shared" si="3"/>
        <v>3544.8121619423164</v>
      </c>
      <c r="AD32" s="68">
        <f t="shared" si="3"/>
        <v>3698.349129708546</v>
      </c>
      <c r="AE32" s="68">
        <f t="shared" si="3"/>
        <v>3768.719479472199</v>
      </c>
      <c r="AF32" s="68">
        <f t="shared" si="3"/>
        <v>4006.118351330578</v>
      </c>
      <c r="AG32" s="68">
        <f t="shared" si="3"/>
        <v>4176.210787758649</v>
      </c>
      <c r="AH32" s="93">
        <v>4394.885225590355</v>
      </c>
      <c r="AI32" s="93">
        <v>4444.912062022735</v>
      </c>
      <c r="AJ32" s="93">
        <v>4674.846679641943</v>
      </c>
      <c r="AK32" s="93">
        <v>4814.5444058819485</v>
      </c>
      <c r="AL32" s="93">
        <v>4826.150580872228</v>
      </c>
      <c r="AM32" s="93">
        <v>5153.23944378076</v>
      </c>
      <c r="AN32" s="93">
        <v>5363.560420292757</v>
      </c>
      <c r="AO32" s="93">
        <v>5796.829069852396</v>
      </c>
      <c r="AP32" s="93">
        <v>5868.065505449429</v>
      </c>
    </row>
    <row r="33" spans="1:8" ht="14.25">
      <c r="A33" s="60"/>
      <c r="B33" s="60"/>
      <c r="C33" s="60"/>
      <c r="D33" s="60"/>
      <c r="E33" s="60"/>
      <c r="F33" s="60"/>
      <c r="G33" s="60"/>
      <c r="H33" s="60"/>
    </row>
    <row r="34" spans="2:34" ht="14.2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</row>
    <row r="35" spans="16:24" ht="14.25">
      <c r="P35" s="70"/>
      <c r="R35" s="70"/>
      <c r="X35" s="70"/>
    </row>
  </sheetData>
  <sheetProtection/>
  <mergeCells count="11">
    <mergeCell ref="N2:Q2"/>
    <mergeCell ref="R2:U2"/>
    <mergeCell ref="V2:Y2"/>
    <mergeCell ref="AL2:AO2"/>
    <mergeCell ref="Z2:AC2"/>
    <mergeCell ref="A2:A3"/>
    <mergeCell ref="AD2:AG2"/>
    <mergeCell ref="B2:E2"/>
    <mergeCell ref="F2:I2"/>
    <mergeCell ref="J2:M2"/>
    <mergeCell ref="AH2:AK2"/>
  </mergeCells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"/>
  <sheetViews>
    <sheetView zoomScalePageLayoutView="0" workbookViewId="0" topLeftCell="A1">
      <pane xSplit="1" topLeftCell="AB1" activePane="topRight" state="frozen"/>
      <selection pane="topLeft" activeCell="A1" sqref="A1"/>
      <selection pane="topRight" activeCell="AT5" sqref="AT5"/>
    </sheetView>
  </sheetViews>
  <sheetFormatPr defaultColWidth="9.140625" defaultRowHeight="15"/>
  <cols>
    <col min="1" max="1" width="44.421875" style="0" customWidth="1"/>
    <col min="2" max="2" width="7.28125" style="0" bestFit="1" customWidth="1"/>
    <col min="3" max="5" width="8.421875" style="0" bestFit="1" customWidth="1"/>
    <col min="6" max="6" width="7.28125" style="0" bestFit="1" customWidth="1"/>
    <col min="7" max="9" width="8.421875" style="0" bestFit="1" customWidth="1"/>
    <col min="10" max="10" width="7.28125" style="0" bestFit="1" customWidth="1"/>
    <col min="11" max="13" width="8.421875" style="0" bestFit="1" customWidth="1"/>
    <col min="14" max="14" width="7.28125" style="0" bestFit="1" customWidth="1"/>
    <col min="15" max="17" width="8.421875" style="0" bestFit="1" customWidth="1"/>
    <col min="18" max="18" width="7.28125" style="0" bestFit="1" customWidth="1"/>
    <col min="19" max="21" width="8.421875" style="0" bestFit="1" customWidth="1"/>
    <col min="22" max="22" width="7.28125" style="0" bestFit="1" customWidth="1"/>
    <col min="23" max="29" width="8.421875" style="0" bestFit="1" customWidth="1"/>
    <col min="30" max="33" width="8.57421875" style="0" bestFit="1" customWidth="1"/>
    <col min="34" max="34" width="9.28125" style="0" customWidth="1"/>
    <col min="35" max="35" width="9.421875" style="0" bestFit="1" customWidth="1"/>
    <col min="36" max="36" width="10.7109375" style="0" bestFit="1" customWidth="1"/>
    <col min="38" max="38" width="9.28125" style="0" customWidth="1"/>
  </cols>
  <sheetData>
    <row r="1" spans="1:4" ht="46.5">
      <c r="A1" s="99" t="s">
        <v>90</v>
      </c>
      <c r="B1" s="1"/>
      <c r="C1" s="1"/>
      <c r="D1" s="1"/>
    </row>
    <row r="2" spans="1:42" ht="14.25">
      <c r="A2" s="117"/>
      <c r="B2" s="122">
        <v>2014</v>
      </c>
      <c r="C2" s="123"/>
      <c r="D2" s="123"/>
      <c r="E2" s="124"/>
      <c r="F2" s="111">
        <v>2015</v>
      </c>
      <c r="G2" s="111"/>
      <c r="H2" s="111"/>
      <c r="I2" s="111"/>
      <c r="J2" s="111">
        <v>2016</v>
      </c>
      <c r="K2" s="111"/>
      <c r="L2" s="111"/>
      <c r="M2" s="111"/>
      <c r="N2" s="111">
        <v>2017</v>
      </c>
      <c r="O2" s="111"/>
      <c r="P2" s="111"/>
      <c r="Q2" s="111"/>
      <c r="R2" s="111">
        <v>2018</v>
      </c>
      <c r="S2" s="111"/>
      <c r="T2" s="111"/>
      <c r="U2" s="111"/>
      <c r="V2" s="113">
        <v>2019</v>
      </c>
      <c r="W2" s="125"/>
      <c r="X2" s="125"/>
      <c r="Y2" s="126"/>
      <c r="Z2" s="114">
        <v>2020</v>
      </c>
      <c r="AA2" s="115"/>
      <c r="AB2" s="115"/>
      <c r="AC2" s="115"/>
      <c r="AD2" s="114">
        <v>2021</v>
      </c>
      <c r="AE2" s="115"/>
      <c r="AF2" s="115"/>
      <c r="AG2" s="115"/>
      <c r="AH2" s="114">
        <v>2022</v>
      </c>
      <c r="AI2" s="115"/>
      <c r="AJ2" s="115"/>
      <c r="AK2" s="115"/>
      <c r="AL2" s="114">
        <v>2023</v>
      </c>
      <c r="AM2" s="115"/>
      <c r="AN2" s="115"/>
      <c r="AO2" s="116"/>
      <c r="AP2" s="109">
        <v>2024</v>
      </c>
    </row>
    <row r="3" spans="1:42" ht="14.25">
      <c r="A3" s="117"/>
      <c r="B3" s="59" t="s">
        <v>1</v>
      </c>
      <c r="C3" s="59" t="s">
        <v>2</v>
      </c>
      <c r="D3" s="59" t="s">
        <v>3</v>
      </c>
      <c r="E3" s="59" t="s">
        <v>0</v>
      </c>
      <c r="F3" s="59" t="s">
        <v>1</v>
      </c>
      <c r="G3" s="59" t="s">
        <v>2</v>
      </c>
      <c r="H3" s="59" t="s">
        <v>3</v>
      </c>
      <c r="I3" s="59" t="s">
        <v>0</v>
      </c>
      <c r="J3" s="59" t="s">
        <v>1</v>
      </c>
      <c r="K3" s="59" t="s">
        <v>2</v>
      </c>
      <c r="L3" s="59" t="s">
        <v>3</v>
      </c>
      <c r="M3" s="59" t="s">
        <v>0</v>
      </c>
      <c r="N3" s="59" t="s">
        <v>1</v>
      </c>
      <c r="O3" s="59" t="s">
        <v>2</v>
      </c>
      <c r="P3" s="59" t="s">
        <v>3</v>
      </c>
      <c r="Q3" s="59" t="s">
        <v>0</v>
      </c>
      <c r="R3" s="59" t="s">
        <v>1</v>
      </c>
      <c r="S3" s="59" t="s">
        <v>2</v>
      </c>
      <c r="T3" s="59" t="s">
        <v>3</v>
      </c>
      <c r="U3" s="59" t="s">
        <v>0</v>
      </c>
      <c r="V3" s="59" t="s">
        <v>1</v>
      </c>
      <c r="W3" s="59" t="s">
        <v>2</v>
      </c>
      <c r="X3" s="59" t="s">
        <v>3</v>
      </c>
      <c r="Y3" s="59" t="s">
        <v>0</v>
      </c>
      <c r="Z3" s="59" t="s">
        <v>1</v>
      </c>
      <c r="AA3" s="59" t="s">
        <v>2</v>
      </c>
      <c r="AB3" s="59" t="s">
        <v>3</v>
      </c>
      <c r="AC3" s="59" t="s">
        <v>0</v>
      </c>
      <c r="AD3" s="59" t="s">
        <v>1</v>
      </c>
      <c r="AE3" s="59" t="s">
        <v>2</v>
      </c>
      <c r="AF3" s="59" t="s">
        <v>3</v>
      </c>
      <c r="AG3" s="59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  <c r="AP3" s="110" t="s">
        <v>1</v>
      </c>
    </row>
    <row r="4" spans="1:42" ht="14.25">
      <c r="A4" s="58" t="s">
        <v>34</v>
      </c>
      <c r="B4" s="58"/>
      <c r="C4" s="58"/>
      <c r="D4" s="5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7"/>
      <c r="AM4" s="47"/>
      <c r="AN4" s="47"/>
      <c r="AO4" s="47"/>
      <c r="AP4" s="47"/>
    </row>
    <row r="5" spans="1:42" ht="14.25">
      <c r="A5" s="11" t="s">
        <v>35</v>
      </c>
      <c r="B5" s="92">
        <v>29.3165444486542</v>
      </c>
      <c r="C5" s="92">
        <v>60.2245212904442</v>
      </c>
      <c r="D5" s="92">
        <v>91.84410823027419</v>
      </c>
      <c r="E5" s="94">
        <v>125.31442689501999</v>
      </c>
      <c r="F5" s="94">
        <v>35.325477946619735</v>
      </c>
      <c r="G5" s="94">
        <v>71.6815838773797</v>
      </c>
      <c r="H5" s="94">
        <v>109.6273713719498</v>
      </c>
      <c r="I5" s="94">
        <v>150.66579740005758</v>
      </c>
      <c r="J5" s="94">
        <v>40.343929405144316</v>
      </c>
      <c r="K5" s="94">
        <v>82.06957230884998</v>
      </c>
      <c r="L5" s="94">
        <v>124.8917895884148</v>
      </c>
      <c r="M5" s="94">
        <v>164.09826119212</v>
      </c>
      <c r="N5" s="94">
        <v>43.27363874469767</v>
      </c>
      <c r="O5" s="94">
        <v>89.6087056432913</v>
      </c>
      <c r="P5" s="94">
        <v>134.69801143341067</v>
      </c>
      <c r="Q5" s="94">
        <v>182.8355323305189</v>
      </c>
      <c r="R5" s="94">
        <v>48.19545819672001</v>
      </c>
      <c r="S5" s="94">
        <v>97.25364653491002</v>
      </c>
      <c r="T5" s="94">
        <v>147.45697330808002</v>
      </c>
      <c r="U5" s="94">
        <v>202.79635517133775</v>
      </c>
      <c r="V5" s="86">
        <v>57.80877967661</v>
      </c>
      <c r="W5" s="94">
        <v>116.41582801694499</v>
      </c>
      <c r="X5" s="94">
        <v>176.61358792944003</v>
      </c>
      <c r="Y5" s="94">
        <v>242.64142162143295</v>
      </c>
      <c r="Z5" s="94">
        <v>65.35356612434006</v>
      </c>
      <c r="AA5" s="94">
        <v>129.83074802199002</v>
      </c>
      <c r="AB5" s="94">
        <v>202.71087843889998</v>
      </c>
      <c r="AC5" s="94">
        <v>278.11891668575</v>
      </c>
      <c r="AD5" s="94">
        <v>76.21185949875822</v>
      </c>
      <c r="AE5" s="94">
        <v>158.57192752720965</v>
      </c>
      <c r="AF5" s="94">
        <v>241.98151758793543</v>
      </c>
      <c r="AG5" s="94">
        <v>327.6460645256962</v>
      </c>
      <c r="AH5" s="94">
        <v>85.07966315023732</v>
      </c>
      <c r="AI5" s="94">
        <v>176.40768318638004</v>
      </c>
      <c r="AJ5" s="94">
        <v>270.2966294106027</v>
      </c>
      <c r="AK5" s="94">
        <v>360.12289724045996</v>
      </c>
      <c r="AL5" s="94">
        <v>93.71394434570999</v>
      </c>
      <c r="AM5" s="94">
        <v>195.10562374696</v>
      </c>
      <c r="AN5" s="94">
        <v>299.8350568972</v>
      </c>
      <c r="AO5" s="94">
        <v>409.41081289919003</v>
      </c>
      <c r="AP5" s="94">
        <v>111.76699500977492</v>
      </c>
    </row>
    <row r="6" spans="1:42" ht="14.25">
      <c r="A6" s="11" t="s">
        <v>36</v>
      </c>
      <c r="B6" s="92">
        <v>2.42858694912</v>
      </c>
      <c r="C6" s="92">
        <v>5.0660037776</v>
      </c>
      <c r="D6" s="92">
        <v>7.83604262105</v>
      </c>
      <c r="E6" s="94">
        <v>10.722387280689999</v>
      </c>
      <c r="F6" s="94">
        <v>2.70593943905</v>
      </c>
      <c r="G6" s="94">
        <v>5.43981391183</v>
      </c>
      <c r="H6" s="94">
        <v>8.666866012699998</v>
      </c>
      <c r="I6" s="94">
        <v>11.999796861480002</v>
      </c>
      <c r="J6" s="94">
        <v>4.86506928866</v>
      </c>
      <c r="K6" s="94">
        <v>10.15530482797</v>
      </c>
      <c r="L6" s="94">
        <v>16.5068324528725</v>
      </c>
      <c r="M6" s="94">
        <v>24.556885904834285</v>
      </c>
      <c r="N6" s="94">
        <v>4.9758233895807695</v>
      </c>
      <c r="O6" s="94">
        <v>9.429850941850948</v>
      </c>
      <c r="P6" s="94">
        <v>16.003253594772776</v>
      </c>
      <c r="Q6" s="94">
        <v>22.290509254532832</v>
      </c>
      <c r="R6" s="94">
        <v>5.934392946423077</v>
      </c>
      <c r="S6" s="94">
        <v>12.590426580257303</v>
      </c>
      <c r="T6" s="94">
        <v>19.28017765489</v>
      </c>
      <c r="U6" s="94">
        <v>25.21693589002</v>
      </c>
      <c r="V6" s="86">
        <v>6.853557744519012</v>
      </c>
      <c r="W6" s="94">
        <v>15.047160239267914</v>
      </c>
      <c r="X6" s="94">
        <v>27.239113895099997</v>
      </c>
      <c r="Y6" s="94">
        <v>31.415917834764155</v>
      </c>
      <c r="Z6" s="94">
        <v>11.139137250320001</v>
      </c>
      <c r="AA6" s="94">
        <v>23.699394328479997</v>
      </c>
      <c r="AB6" s="94">
        <v>38.57239104251001</v>
      </c>
      <c r="AC6" s="94">
        <v>52.03501662376001</v>
      </c>
      <c r="AD6" s="94">
        <v>14.109538288080305</v>
      </c>
      <c r="AE6" s="94">
        <v>32.68022052486</v>
      </c>
      <c r="AF6" s="94">
        <v>49.89763534189001</v>
      </c>
      <c r="AG6" s="94">
        <v>66.34826431452</v>
      </c>
      <c r="AH6" s="94">
        <v>18.658275834330002</v>
      </c>
      <c r="AI6" s="94">
        <v>36.68199056356</v>
      </c>
      <c r="AJ6" s="94">
        <v>61.53761004359</v>
      </c>
      <c r="AK6" s="94">
        <v>90.94956244602001</v>
      </c>
      <c r="AL6" s="94">
        <v>19.694764819263145</v>
      </c>
      <c r="AM6" s="94">
        <v>50.943499983500004</v>
      </c>
      <c r="AN6" s="94">
        <v>74.3423542382</v>
      </c>
      <c r="AO6" s="94">
        <v>116.80358051394998</v>
      </c>
      <c r="AP6" s="94">
        <v>30.541145653109997</v>
      </c>
    </row>
    <row r="7" spans="1:42" ht="14.25">
      <c r="A7" s="11" t="s">
        <v>37</v>
      </c>
      <c r="B7" s="92">
        <v>0.9887112738400001</v>
      </c>
      <c r="C7" s="92">
        <v>2.4400382339999998</v>
      </c>
      <c r="D7" s="92">
        <v>3.38505752233</v>
      </c>
      <c r="E7" s="94">
        <v>4.72187495663</v>
      </c>
      <c r="F7" s="94">
        <v>1.23696961378</v>
      </c>
      <c r="G7" s="94">
        <v>2.50630933341</v>
      </c>
      <c r="H7" s="94">
        <v>3.78443671663</v>
      </c>
      <c r="I7" s="94">
        <v>5.35882377155</v>
      </c>
      <c r="J7" s="94">
        <v>1.7759670235355771</v>
      </c>
      <c r="K7" s="94">
        <v>3.4416275925</v>
      </c>
      <c r="L7" s="94">
        <v>5.5309999870299995</v>
      </c>
      <c r="M7" s="94">
        <v>5.8820890409699995</v>
      </c>
      <c r="N7" s="94">
        <v>1.47514657492</v>
      </c>
      <c r="O7" s="94">
        <v>4.096052850294255</v>
      </c>
      <c r="P7" s="94">
        <v>6.252395336630001</v>
      </c>
      <c r="Q7" s="94">
        <v>9.107564607639999</v>
      </c>
      <c r="R7" s="94">
        <v>3.0885155791400005</v>
      </c>
      <c r="S7" s="94">
        <v>6.34956448326</v>
      </c>
      <c r="T7" s="94">
        <v>9.422713432230001</v>
      </c>
      <c r="U7" s="94">
        <v>13.00859203689</v>
      </c>
      <c r="V7" s="86">
        <v>2.965313052411941</v>
      </c>
      <c r="W7" s="94">
        <v>5.65166718622</v>
      </c>
      <c r="X7" s="94">
        <v>6.4089964345800015</v>
      </c>
      <c r="Y7" s="94">
        <v>13.473853781099999</v>
      </c>
      <c r="Z7" s="94">
        <v>2.1789527079420243</v>
      </c>
      <c r="AA7" s="94">
        <v>4.18400763102</v>
      </c>
      <c r="AB7" s="94">
        <v>6.736414559349999</v>
      </c>
      <c r="AC7" s="94">
        <v>9.390218113669999</v>
      </c>
      <c r="AD7" s="94">
        <v>1.8851691503099999</v>
      </c>
      <c r="AE7" s="94">
        <v>4.432851803859999</v>
      </c>
      <c r="AF7" s="94">
        <v>7.79870196634227</v>
      </c>
      <c r="AG7" s="94">
        <v>13.444269881968527</v>
      </c>
      <c r="AH7" s="94">
        <v>3.1332666837057053</v>
      </c>
      <c r="AI7" s="94">
        <v>5.9488520377</v>
      </c>
      <c r="AJ7" s="94">
        <v>9.901722452469999</v>
      </c>
      <c r="AK7" s="94">
        <v>15.2227063423</v>
      </c>
      <c r="AL7" s="94">
        <v>5.20523487223</v>
      </c>
      <c r="AM7" s="94">
        <v>8.94423019036</v>
      </c>
      <c r="AN7" s="94">
        <v>15.609765652030001</v>
      </c>
      <c r="AO7" s="94">
        <v>14.852792257199999</v>
      </c>
      <c r="AP7" s="94">
        <v>6.1217289167899995</v>
      </c>
    </row>
    <row r="8" spans="1:42" ht="14.25">
      <c r="A8" s="11" t="s">
        <v>79</v>
      </c>
      <c r="B8" s="92">
        <v>0</v>
      </c>
      <c r="C8" s="92">
        <v>0</v>
      </c>
      <c r="D8" s="92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1.35428901876</v>
      </c>
      <c r="S8" s="94">
        <v>0.021138026</v>
      </c>
      <c r="T8" s="94">
        <v>0.022372229</v>
      </c>
      <c r="U8" s="94">
        <v>0.024798053</v>
      </c>
      <c r="V8" s="86">
        <v>0.027622249</v>
      </c>
      <c r="W8" s="94">
        <v>0.032697827</v>
      </c>
      <c r="X8" s="94">
        <v>0.03356906</v>
      </c>
      <c r="Y8" s="94">
        <v>0.233318529</v>
      </c>
      <c r="Z8" s="94">
        <v>0</v>
      </c>
      <c r="AA8" s="94">
        <v>0.219495301</v>
      </c>
      <c r="AB8" s="94">
        <v>0.404428935</v>
      </c>
      <c r="AC8" s="94">
        <v>0</v>
      </c>
      <c r="AD8" s="94">
        <v>0</v>
      </c>
      <c r="AE8" s="94">
        <v>0</v>
      </c>
      <c r="AF8" s="94">
        <v>0</v>
      </c>
      <c r="AG8" s="94">
        <v>0</v>
      </c>
      <c r="AH8" s="94">
        <v>0.008635615</v>
      </c>
      <c r="AI8" s="94">
        <v>0</v>
      </c>
      <c r="AJ8" s="94">
        <v>0</v>
      </c>
      <c r="AK8" s="94">
        <v>0.063818211</v>
      </c>
      <c r="AL8" s="94">
        <v>4.59866327936</v>
      </c>
      <c r="AM8" s="94">
        <v>0.284830514</v>
      </c>
      <c r="AN8" s="94">
        <v>4.6385179249999995</v>
      </c>
      <c r="AO8" s="94">
        <v>0.78652513</v>
      </c>
      <c r="AP8" s="94">
        <v>2.50217269121</v>
      </c>
    </row>
    <row r="9" spans="1:42" ht="14.25">
      <c r="A9" s="11" t="s">
        <v>38</v>
      </c>
      <c r="B9" s="92">
        <v>5.853300784809999</v>
      </c>
      <c r="C9" s="92">
        <v>12.933100519635001</v>
      </c>
      <c r="D9" s="92">
        <v>19.3479529388526</v>
      </c>
      <c r="E9" s="94">
        <v>25.635466888319996</v>
      </c>
      <c r="F9" s="94">
        <v>6.824537149774601</v>
      </c>
      <c r="G9" s="94">
        <v>13.94140364444</v>
      </c>
      <c r="H9" s="94">
        <v>20.76395184423</v>
      </c>
      <c r="I9" s="94">
        <v>28.468966686492205</v>
      </c>
      <c r="J9" s="94">
        <v>7.686963197070001</v>
      </c>
      <c r="K9" s="94">
        <v>15.273987620897001</v>
      </c>
      <c r="L9" s="94">
        <v>23.299076999303416</v>
      </c>
      <c r="M9" s="94">
        <v>34.09176531076603</v>
      </c>
      <c r="N9" s="94">
        <v>10.118282074542025</v>
      </c>
      <c r="O9" s="94">
        <v>20.084395453876912</v>
      </c>
      <c r="P9" s="94">
        <v>31.439864686693973</v>
      </c>
      <c r="Q9" s="94">
        <v>43.04410470187757</v>
      </c>
      <c r="R9" s="94">
        <v>10.592517126723644</v>
      </c>
      <c r="S9" s="94">
        <v>21.98623941039611</v>
      </c>
      <c r="T9" s="94">
        <v>34.28953526900984</v>
      </c>
      <c r="U9" s="94">
        <v>46.05915842400373</v>
      </c>
      <c r="V9" s="86">
        <v>10.735408066181066</v>
      </c>
      <c r="W9" s="94">
        <v>23.130201360136883</v>
      </c>
      <c r="X9" s="94">
        <v>35.25144198483143</v>
      </c>
      <c r="Y9" s="94">
        <v>49.92193922940098</v>
      </c>
      <c r="Z9" s="94">
        <v>11.958850276566153</v>
      </c>
      <c r="AA9" s="94">
        <v>21.201092741559997</v>
      </c>
      <c r="AB9" s="94">
        <v>32.90131957232</v>
      </c>
      <c r="AC9" s="94">
        <v>46.136442385369996</v>
      </c>
      <c r="AD9" s="94">
        <v>12.354398311931485</v>
      </c>
      <c r="AE9" s="94">
        <v>26.458591974698987</v>
      </c>
      <c r="AF9" s="94">
        <v>40.67334030289</v>
      </c>
      <c r="AG9" s="94">
        <v>59.599771228771615</v>
      </c>
      <c r="AH9" s="94">
        <v>15.274295035752687</v>
      </c>
      <c r="AI9" s="94">
        <v>36.87182917997198</v>
      </c>
      <c r="AJ9" s="94">
        <v>50.810168988874636</v>
      </c>
      <c r="AK9" s="94">
        <v>76.00786676127</v>
      </c>
      <c r="AL9" s="94">
        <v>23.135014151504397</v>
      </c>
      <c r="AM9" s="94">
        <v>43.510875138130004</v>
      </c>
      <c r="AN9" s="94">
        <v>65.91819034506099</v>
      </c>
      <c r="AO9" s="94">
        <v>80.61928683677999</v>
      </c>
      <c r="AP9" s="94">
        <v>24.93531204042135</v>
      </c>
    </row>
    <row r="10" spans="1:42" ht="14.25">
      <c r="A10" s="11" t="s">
        <v>39</v>
      </c>
      <c r="B10" s="92">
        <v>5.441678536391771</v>
      </c>
      <c r="C10" s="92">
        <v>11.02300713382</v>
      </c>
      <c r="D10" s="92">
        <v>16.14460859049</v>
      </c>
      <c r="E10" s="94">
        <v>20.48913174928</v>
      </c>
      <c r="F10" s="94">
        <v>4.878453601378355</v>
      </c>
      <c r="G10" s="94">
        <v>10.16594222374</v>
      </c>
      <c r="H10" s="94">
        <v>15.97971806019</v>
      </c>
      <c r="I10" s="94">
        <v>20.681685534680007</v>
      </c>
      <c r="J10" s="94">
        <v>5.143193239245</v>
      </c>
      <c r="K10" s="94">
        <v>10.783370748822001</v>
      </c>
      <c r="L10" s="94">
        <v>15.788344407353998</v>
      </c>
      <c r="M10" s="94">
        <v>19.91753254874666</v>
      </c>
      <c r="N10" s="94">
        <v>4.52388122473</v>
      </c>
      <c r="O10" s="94">
        <v>9.156723745170002</v>
      </c>
      <c r="P10" s="94">
        <v>14.36145889207</v>
      </c>
      <c r="Q10" s="94">
        <v>19.609904222658</v>
      </c>
      <c r="R10" s="94">
        <v>4.932091799535</v>
      </c>
      <c r="S10" s="94">
        <v>10.984716379930997</v>
      </c>
      <c r="T10" s="94">
        <v>16.828417796243002</v>
      </c>
      <c r="U10" s="94">
        <v>22.9744675497765</v>
      </c>
      <c r="V10" s="86">
        <v>4.877608127429999</v>
      </c>
      <c r="W10" s="94">
        <v>10.737106846311622</v>
      </c>
      <c r="X10" s="94">
        <v>15.992803244519997</v>
      </c>
      <c r="Y10" s="94">
        <v>22.07261091007999</v>
      </c>
      <c r="Z10" s="94">
        <v>5.782291574210001</v>
      </c>
      <c r="AA10" s="94">
        <v>11.304413429</v>
      </c>
      <c r="AB10" s="94">
        <v>19.413903000439998</v>
      </c>
      <c r="AC10" s="94">
        <v>28.296119448239995</v>
      </c>
      <c r="AD10" s="94">
        <v>5.770138337498379</v>
      </c>
      <c r="AE10" s="94">
        <v>10.882340252499999</v>
      </c>
      <c r="AF10" s="94">
        <v>18.30004513169</v>
      </c>
      <c r="AG10" s="94">
        <v>32.16682923711</v>
      </c>
      <c r="AH10" s="94">
        <v>7.932885805750001</v>
      </c>
      <c r="AI10" s="94">
        <v>14.4141096503</v>
      </c>
      <c r="AJ10" s="94">
        <v>21.954829317006514</v>
      </c>
      <c r="AK10" s="94">
        <v>34.478788221500004</v>
      </c>
      <c r="AL10" s="94">
        <v>11.26089132251</v>
      </c>
      <c r="AM10" s="94">
        <v>17.499162083749997</v>
      </c>
      <c r="AN10" s="94">
        <v>30.67780016559</v>
      </c>
      <c r="AO10" s="94">
        <v>53.62678697312</v>
      </c>
      <c r="AP10" s="94">
        <v>12.773783599799998</v>
      </c>
    </row>
    <row r="11" spans="1:42" ht="14.25">
      <c r="A11" s="11" t="s">
        <v>40</v>
      </c>
      <c r="B11" s="92">
        <v>7.02198946665</v>
      </c>
      <c r="C11" s="92">
        <v>13.1566462288522</v>
      </c>
      <c r="D11" s="92">
        <v>19.38362115517</v>
      </c>
      <c r="E11" s="94">
        <v>26.762837913640002</v>
      </c>
      <c r="F11" s="94">
        <v>10.648474764627002</v>
      </c>
      <c r="G11" s="94">
        <v>16.284654372857</v>
      </c>
      <c r="H11" s="94">
        <v>25.108269122557</v>
      </c>
      <c r="I11" s="94">
        <v>33.96729371030701</v>
      </c>
      <c r="J11" s="94">
        <v>5.372921729765001</v>
      </c>
      <c r="K11" s="94">
        <v>10.210119356493</v>
      </c>
      <c r="L11" s="94">
        <v>15.438796631963333</v>
      </c>
      <c r="M11" s="94">
        <v>20.176803285553213</v>
      </c>
      <c r="N11" s="94">
        <v>5.5180540768753366</v>
      </c>
      <c r="O11" s="94">
        <v>10.399352111436684</v>
      </c>
      <c r="P11" s="94">
        <v>16.01974439966603</v>
      </c>
      <c r="Q11" s="94">
        <v>21.318945225547484</v>
      </c>
      <c r="R11" s="94">
        <v>3.653369228516251</v>
      </c>
      <c r="S11" s="94">
        <v>11.875695979161035</v>
      </c>
      <c r="T11" s="94">
        <v>19.917570183982512</v>
      </c>
      <c r="U11" s="94">
        <v>27.61721337892252</v>
      </c>
      <c r="V11" s="86">
        <v>6.361420456590001</v>
      </c>
      <c r="W11" s="94">
        <v>14.064985286494501</v>
      </c>
      <c r="X11" s="94">
        <v>20.029412329629995</v>
      </c>
      <c r="Y11" s="94">
        <v>28.55575195531401</v>
      </c>
      <c r="Z11" s="94">
        <v>5.61488217495</v>
      </c>
      <c r="AA11" s="94">
        <v>9.399437343799947</v>
      </c>
      <c r="AB11" s="94">
        <v>14.124266624645001</v>
      </c>
      <c r="AC11" s="94">
        <v>23.001479408149997</v>
      </c>
      <c r="AD11" s="94">
        <v>4.5546759357044895</v>
      </c>
      <c r="AE11" s="94">
        <v>11.28262253768549</v>
      </c>
      <c r="AF11" s="94">
        <v>22.968109408104763</v>
      </c>
      <c r="AG11" s="94">
        <v>38.687511713451435</v>
      </c>
      <c r="AH11" s="94">
        <v>10.226137166368039</v>
      </c>
      <c r="AI11" s="94">
        <v>16.396114038267896</v>
      </c>
      <c r="AJ11" s="94">
        <v>31.372861192128305</v>
      </c>
      <c r="AK11" s="94">
        <v>35.921403223460004</v>
      </c>
      <c r="AL11" s="94">
        <v>9.057842124366852</v>
      </c>
      <c r="AM11" s="94">
        <v>18.556444371149983</v>
      </c>
      <c r="AN11" s="94">
        <v>28.296019971799986</v>
      </c>
      <c r="AO11" s="94">
        <v>45.864224841049996</v>
      </c>
      <c r="AP11" s="94">
        <v>7.324024102170001</v>
      </c>
    </row>
    <row r="12" spans="1:42" ht="14.25">
      <c r="A12" s="13" t="s">
        <v>41</v>
      </c>
      <c r="B12" s="93">
        <f>SUM(B5:B11)</f>
        <v>51.05081145946597</v>
      </c>
      <c r="C12" s="93">
        <f aca="true" t="shared" si="0" ref="C12:AG12">SUM(C5:C11)</f>
        <v>104.8433171843514</v>
      </c>
      <c r="D12" s="93">
        <f t="shared" si="0"/>
        <v>157.9413910581668</v>
      </c>
      <c r="E12" s="93">
        <f t="shared" si="0"/>
        <v>213.64612568357998</v>
      </c>
      <c r="F12" s="93">
        <f t="shared" si="0"/>
        <v>61.61985251522969</v>
      </c>
      <c r="G12" s="93">
        <f t="shared" si="0"/>
        <v>120.01970736365669</v>
      </c>
      <c r="H12" s="93">
        <f t="shared" si="0"/>
        <v>183.93061312825682</v>
      </c>
      <c r="I12" s="93">
        <f t="shared" si="0"/>
        <v>251.1423639645668</v>
      </c>
      <c r="J12" s="93">
        <f t="shared" si="0"/>
        <v>65.1880438834199</v>
      </c>
      <c r="K12" s="93">
        <f t="shared" si="0"/>
        <v>131.933982455532</v>
      </c>
      <c r="L12" s="93">
        <f t="shared" si="0"/>
        <v>201.45584006693804</v>
      </c>
      <c r="M12" s="93">
        <f t="shared" si="0"/>
        <v>268.72333728299014</v>
      </c>
      <c r="N12" s="93">
        <f t="shared" si="0"/>
        <v>69.8848260853458</v>
      </c>
      <c r="O12" s="93">
        <f t="shared" si="0"/>
        <v>142.7750807459201</v>
      </c>
      <c r="P12" s="93">
        <f t="shared" si="0"/>
        <v>218.77472834324345</v>
      </c>
      <c r="Q12" s="93">
        <f t="shared" si="0"/>
        <v>298.20656034277476</v>
      </c>
      <c r="R12" s="93">
        <f t="shared" si="0"/>
        <v>77.75063389581798</v>
      </c>
      <c r="S12" s="93">
        <f t="shared" si="0"/>
        <v>161.06142739391547</v>
      </c>
      <c r="T12" s="93">
        <f t="shared" si="0"/>
        <v>247.2177598734354</v>
      </c>
      <c r="U12" s="93">
        <f t="shared" si="0"/>
        <v>337.69752050395056</v>
      </c>
      <c r="V12" s="93">
        <f t="shared" si="0"/>
        <v>89.62970937274201</v>
      </c>
      <c r="W12" s="93">
        <f t="shared" si="0"/>
        <v>185.07964676237592</v>
      </c>
      <c r="X12" s="93">
        <f t="shared" si="0"/>
        <v>281.5689248781015</v>
      </c>
      <c r="Y12" s="93">
        <f t="shared" si="0"/>
        <v>388.31481386109203</v>
      </c>
      <c r="Z12" s="93">
        <f t="shared" si="0"/>
        <v>102.02768010832825</v>
      </c>
      <c r="AA12" s="93">
        <f t="shared" si="0"/>
        <v>199.83858879684993</v>
      </c>
      <c r="AB12" s="93">
        <f t="shared" si="0"/>
        <v>314.86360217316496</v>
      </c>
      <c r="AC12" s="93">
        <f t="shared" si="0"/>
        <v>436.97819266493997</v>
      </c>
      <c r="AD12" s="93">
        <f t="shared" si="0"/>
        <v>114.88577952228289</v>
      </c>
      <c r="AE12" s="93">
        <f t="shared" si="0"/>
        <v>244.3085546208141</v>
      </c>
      <c r="AF12" s="93">
        <f t="shared" si="0"/>
        <v>381.6193497388524</v>
      </c>
      <c r="AG12" s="93">
        <f t="shared" si="0"/>
        <v>537.8927109015177</v>
      </c>
      <c r="AH12" s="93">
        <v>140.31315929114376</v>
      </c>
      <c r="AI12" s="93">
        <v>286.7205786561799</v>
      </c>
      <c r="AJ12" s="93">
        <v>445.87382140467207</v>
      </c>
      <c r="AK12" s="93">
        <v>612.76704244601</v>
      </c>
      <c r="AL12" s="93">
        <v>166.66635491494438</v>
      </c>
      <c r="AM12" s="93">
        <v>335.20460486894</v>
      </c>
      <c r="AN12" s="93">
        <v>519.3177064055909</v>
      </c>
      <c r="AO12" s="93">
        <v>721.96400880889</v>
      </c>
      <c r="AP12" s="93">
        <v>195.99902139313625</v>
      </c>
    </row>
    <row r="13" spans="1:42" ht="14.25">
      <c r="A13" s="58" t="s">
        <v>42</v>
      </c>
      <c r="B13" s="97"/>
      <c r="C13" s="97"/>
      <c r="D13" s="97"/>
      <c r="E13" s="98"/>
      <c r="F13" s="98"/>
      <c r="G13" s="98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  <c r="AJ13" s="96"/>
      <c r="AK13" s="96"/>
      <c r="AL13" s="96"/>
      <c r="AM13" s="96"/>
      <c r="AN13" s="96"/>
      <c r="AO13" s="96"/>
      <c r="AP13" s="96"/>
    </row>
    <row r="14" spans="1:42" ht="14.25">
      <c r="A14" s="11" t="s">
        <v>43</v>
      </c>
      <c r="B14" s="92">
        <v>8.214425452619</v>
      </c>
      <c r="C14" s="92">
        <v>14.35981350711773</v>
      </c>
      <c r="D14" s="92">
        <v>22.21757588703</v>
      </c>
      <c r="E14" s="94">
        <v>30.02412280652</v>
      </c>
      <c r="F14" s="94">
        <v>7.683893586527407</v>
      </c>
      <c r="G14" s="94">
        <v>15.596365816579999</v>
      </c>
      <c r="H14" s="94">
        <v>24.138512761050002</v>
      </c>
      <c r="I14" s="94">
        <v>34.853059235020005</v>
      </c>
      <c r="J14" s="94">
        <v>9.888743677321814</v>
      </c>
      <c r="K14" s="94">
        <v>20.34004262648</v>
      </c>
      <c r="L14" s="94">
        <v>30.494817919744136</v>
      </c>
      <c r="M14" s="94">
        <v>42.29300878355342</v>
      </c>
      <c r="N14" s="94">
        <v>10.698425413400003</v>
      </c>
      <c r="O14" s="94">
        <v>21.495759242866292</v>
      </c>
      <c r="P14" s="94">
        <v>32.59532210685614</v>
      </c>
      <c r="Q14" s="94">
        <v>45.29399466674406</v>
      </c>
      <c r="R14" s="94">
        <v>12.633464214060425</v>
      </c>
      <c r="S14" s="94">
        <v>25.65552424006567</v>
      </c>
      <c r="T14" s="94">
        <v>38.728441478170396</v>
      </c>
      <c r="U14" s="94">
        <v>51.19564618617224</v>
      </c>
      <c r="V14" s="94">
        <v>12.54628178045225</v>
      </c>
      <c r="W14" s="94">
        <v>27.29317366867268</v>
      </c>
      <c r="X14" s="94">
        <v>41.81056976197107</v>
      </c>
      <c r="Y14" s="94">
        <v>57.57547142136959</v>
      </c>
      <c r="Z14" s="94">
        <v>16.178322527852476</v>
      </c>
      <c r="AA14" s="94">
        <v>33.87107227397945</v>
      </c>
      <c r="AB14" s="94">
        <v>52.988749178264875</v>
      </c>
      <c r="AC14" s="94">
        <v>68.58910940840678</v>
      </c>
      <c r="AD14" s="94">
        <v>17.991907880061994</v>
      </c>
      <c r="AE14" s="94">
        <v>36.38106204390406</v>
      </c>
      <c r="AF14" s="94">
        <v>57.00278590552019</v>
      </c>
      <c r="AG14" s="94">
        <v>76.79847093631729</v>
      </c>
      <c r="AH14" s="94">
        <v>21.241439043379998</v>
      </c>
      <c r="AI14" s="94">
        <v>44.90552222210606</v>
      </c>
      <c r="AJ14" s="94">
        <v>68.46668205461623</v>
      </c>
      <c r="AK14" s="94">
        <v>94.81930152584944</v>
      </c>
      <c r="AL14" s="94">
        <v>22.902012774170004</v>
      </c>
      <c r="AM14" s="94">
        <v>47.41154432791</v>
      </c>
      <c r="AN14" s="94">
        <v>72.53596157398</v>
      </c>
      <c r="AO14" s="94">
        <v>101.79741255966002</v>
      </c>
      <c r="AP14" s="94">
        <v>28.832394885689997</v>
      </c>
    </row>
    <row r="15" spans="1:42" ht="14.25">
      <c r="A15" s="11" t="s">
        <v>44</v>
      </c>
      <c r="B15" s="92">
        <v>1.5666691994200002</v>
      </c>
      <c r="C15" s="92">
        <v>6.00615413778</v>
      </c>
      <c r="D15" s="92">
        <v>9.38934497247</v>
      </c>
      <c r="E15" s="94">
        <v>11.035870257569998</v>
      </c>
      <c r="F15" s="94">
        <v>3.04463181415</v>
      </c>
      <c r="G15" s="94">
        <v>6.526771156874268</v>
      </c>
      <c r="H15" s="94">
        <v>9.754982760179999</v>
      </c>
      <c r="I15" s="94">
        <v>11.715777378310001</v>
      </c>
      <c r="J15" s="94">
        <v>2.25988668505</v>
      </c>
      <c r="K15" s="94">
        <v>4.575829379100001</v>
      </c>
      <c r="L15" s="94">
        <v>7.16553155048</v>
      </c>
      <c r="M15" s="94">
        <v>8.812989427380002</v>
      </c>
      <c r="N15" s="94">
        <v>3.0804099279</v>
      </c>
      <c r="O15" s="94">
        <v>6.2007427870839</v>
      </c>
      <c r="P15" s="94">
        <v>9.763792603978427</v>
      </c>
      <c r="Q15" s="94">
        <v>13.255451973735935</v>
      </c>
      <c r="R15" s="94">
        <v>4.1159576463395755</v>
      </c>
      <c r="S15" s="94">
        <v>7.898137066804327</v>
      </c>
      <c r="T15" s="94">
        <v>11.125355595379606</v>
      </c>
      <c r="U15" s="94">
        <v>15.090361933067745</v>
      </c>
      <c r="V15" s="86">
        <v>4.444553199909761</v>
      </c>
      <c r="W15" s="86">
        <v>7.806541998637319</v>
      </c>
      <c r="X15" s="94">
        <v>10.982254169778926</v>
      </c>
      <c r="Y15" s="94">
        <v>18.919448549043317</v>
      </c>
      <c r="Z15" s="94">
        <v>3.448886369475499</v>
      </c>
      <c r="AA15" s="94">
        <v>8.641613325926741</v>
      </c>
      <c r="AB15" s="94">
        <v>15.384103137645115</v>
      </c>
      <c r="AC15" s="94">
        <v>23.81696313902264</v>
      </c>
      <c r="AD15" s="94">
        <v>6.669286529418817</v>
      </c>
      <c r="AE15" s="94">
        <v>14.007855290438648</v>
      </c>
      <c r="AF15" s="94">
        <v>22.83150627102181</v>
      </c>
      <c r="AG15" s="94">
        <v>28.691382142463077</v>
      </c>
      <c r="AH15" s="94">
        <v>8.61690543651</v>
      </c>
      <c r="AI15" s="94">
        <v>17.374971240563944</v>
      </c>
      <c r="AJ15" s="94">
        <v>21.364682345863784</v>
      </c>
      <c r="AK15" s="94">
        <v>32.722005901650554</v>
      </c>
      <c r="AL15" s="94">
        <v>8.50386723999</v>
      </c>
      <c r="AM15" s="94">
        <v>16.00317655256</v>
      </c>
      <c r="AN15" s="94">
        <v>26.26108349616</v>
      </c>
      <c r="AO15" s="94">
        <v>32.3044811555</v>
      </c>
      <c r="AP15" s="94">
        <v>8.34040232737</v>
      </c>
    </row>
    <row r="16" spans="1:42" ht="14.25">
      <c r="A16" s="11" t="s">
        <v>45</v>
      </c>
      <c r="B16" s="92">
        <v>5.7822595233819065</v>
      </c>
      <c r="C16" s="92">
        <v>11.960135526195598</v>
      </c>
      <c r="D16" s="92">
        <v>17.8411469397367</v>
      </c>
      <c r="E16" s="94">
        <v>26.868333962236697</v>
      </c>
      <c r="F16" s="94">
        <v>12.000656879380916</v>
      </c>
      <c r="G16" s="94">
        <v>17.53547573338235</v>
      </c>
      <c r="H16" s="94">
        <v>29.036034950716484</v>
      </c>
      <c r="I16" s="94">
        <v>38.52241228300301</v>
      </c>
      <c r="J16" s="94">
        <v>7.279451947321235</v>
      </c>
      <c r="K16" s="94">
        <v>14.540974485455193</v>
      </c>
      <c r="L16" s="94">
        <v>23.479717546412793</v>
      </c>
      <c r="M16" s="94">
        <v>34.99962361416152</v>
      </c>
      <c r="N16" s="94">
        <v>7.5875204108820915</v>
      </c>
      <c r="O16" s="94">
        <v>15.536333833146086</v>
      </c>
      <c r="P16" s="94">
        <v>25.072330014022057</v>
      </c>
      <c r="Q16" s="94">
        <v>35.96374564200363</v>
      </c>
      <c r="R16" s="94">
        <v>8.978853285197154</v>
      </c>
      <c r="S16" s="94">
        <v>17.873698277016896</v>
      </c>
      <c r="T16" s="94">
        <v>24.824279305309577</v>
      </c>
      <c r="U16" s="94">
        <v>35.01143009345487</v>
      </c>
      <c r="V16" s="86">
        <v>11.248147643865044</v>
      </c>
      <c r="W16" s="86">
        <v>25.191241812609853</v>
      </c>
      <c r="X16" s="94">
        <v>37.87240150469489</v>
      </c>
      <c r="Y16" s="94">
        <v>46.563570099881794</v>
      </c>
      <c r="Z16" s="94">
        <v>11.075291230122</v>
      </c>
      <c r="AA16" s="94">
        <v>29.424032190995298</v>
      </c>
      <c r="AB16" s="94">
        <v>46.116249089636</v>
      </c>
      <c r="AC16" s="94">
        <v>67.66828028968</v>
      </c>
      <c r="AD16" s="94">
        <v>16.709501480849504</v>
      </c>
      <c r="AE16" s="94">
        <v>36.99934272879</v>
      </c>
      <c r="AF16" s="94">
        <v>57.15959961648903</v>
      </c>
      <c r="AG16" s="94">
        <v>85.28394804099406</v>
      </c>
      <c r="AH16" s="94">
        <v>10.941230288555717</v>
      </c>
      <c r="AI16" s="94">
        <v>27.44258797532731</v>
      </c>
      <c r="AJ16" s="94">
        <v>38.904730265472146</v>
      </c>
      <c r="AK16" s="94">
        <v>37.58569789912165</v>
      </c>
      <c r="AL16" s="94">
        <v>11.855562774534251</v>
      </c>
      <c r="AM16" s="94">
        <v>21.74371699571</v>
      </c>
      <c r="AN16" s="94">
        <v>35.405665087720315</v>
      </c>
      <c r="AO16" s="94">
        <v>53.85589162240001</v>
      </c>
      <c r="AP16" s="94">
        <v>19.048531916236918</v>
      </c>
    </row>
    <row r="17" spans="1:42" ht="14.25">
      <c r="A17" s="11" t="s">
        <v>46</v>
      </c>
      <c r="B17" s="92">
        <v>12.40032731511</v>
      </c>
      <c r="C17" s="92">
        <v>24.78361466409</v>
      </c>
      <c r="D17" s="92">
        <v>37.31473021616</v>
      </c>
      <c r="E17" s="94">
        <v>51.08556444016</v>
      </c>
      <c r="F17" s="94">
        <v>13.332991580839998</v>
      </c>
      <c r="G17" s="94">
        <v>26.738062380703884</v>
      </c>
      <c r="H17" s="94">
        <v>40.91512469795619</v>
      </c>
      <c r="I17" s="94">
        <v>55.66288197635272</v>
      </c>
      <c r="J17" s="94">
        <v>14.79039907584</v>
      </c>
      <c r="K17" s="94">
        <v>30.153055443350002</v>
      </c>
      <c r="L17" s="94">
        <v>43.83192484651</v>
      </c>
      <c r="M17" s="94">
        <v>58.18740799481</v>
      </c>
      <c r="N17" s="94">
        <v>15.95338359783</v>
      </c>
      <c r="O17" s="94">
        <v>32.99766599804</v>
      </c>
      <c r="P17" s="94">
        <v>48.946963573969455</v>
      </c>
      <c r="Q17" s="94">
        <v>64.71922156022266</v>
      </c>
      <c r="R17" s="94">
        <v>15.29449801794</v>
      </c>
      <c r="S17" s="94">
        <v>32.558444115330005</v>
      </c>
      <c r="T17" s="94">
        <v>49.10411338408</v>
      </c>
      <c r="U17" s="94">
        <v>67.13111934433</v>
      </c>
      <c r="V17" s="86">
        <v>18.081147139653332</v>
      </c>
      <c r="W17" s="86">
        <v>36.29502885641001</v>
      </c>
      <c r="X17" s="94">
        <v>53.81460271945001</v>
      </c>
      <c r="Y17" s="94">
        <v>74.69464663050364</v>
      </c>
      <c r="Z17" s="94">
        <v>18.228570459439997</v>
      </c>
      <c r="AA17" s="94">
        <v>35.33722474577</v>
      </c>
      <c r="AB17" s="94">
        <v>53.90042855336001</v>
      </c>
      <c r="AC17" s="94">
        <v>76.03729359176</v>
      </c>
      <c r="AD17" s="94">
        <v>18.20997862731955</v>
      </c>
      <c r="AE17" s="94">
        <v>39.481777752519285</v>
      </c>
      <c r="AF17" s="94">
        <v>61.75656867724074</v>
      </c>
      <c r="AG17" s="94">
        <v>83.71349822752742</v>
      </c>
      <c r="AH17" s="94">
        <v>22.12683683998695</v>
      </c>
      <c r="AI17" s="94">
        <v>42.48524011222657</v>
      </c>
      <c r="AJ17" s="94">
        <v>66.91611460610407</v>
      </c>
      <c r="AK17" s="94">
        <v>96.31845410893001</v>
      </c>
      <c r="AL17" s="94">
        <v>24.53370935493</v>
      </c>
      <c r="AM17" s="94">
        <v>54.06998732209001</v>
      </c>
      <c r="AN17" s="94">
        <v>80.28089027141</v>
      </c>
      <c r="AO17" s="94">
        <v>113.38378722357</v>
      </c>
      <c r="AP17" s="94">
        <v>28.0496612275276</v>
      </c>
    </row>
    <row r="18" spans="1:42" ht="14.25">
      <c r="A18" s="11" t="s">
        <v>47</v>
      </c>
      <c r="B18" s="92">
        <v>4.7870247172300004</v>
      </c>
      <c r="C18" s="92">
        <v>9.74326555987</v>
      </c>
      <c r="D18" s="92">
        <v>14.877542801149998</v>
      </c>
      <c r="E18" s="94">
        <v>20.510739071990002</v>
      </c>
      <c r="F18" s="94">
        <v>5.3665793161429995</v>
      </c>
      <c r="G18" s="94">
        <v>10.6696806338072</v>
      </c>
      <c r="H18" s="94">
        <v>16.229238501026867</v>
      </c>
      <c r="I18" s="94">
        <v>21.920736514590544</v>
      </c>
      <c r="J18" s="94">
        <v>5.651577954666787</v>
      </c>
      <c r="K18" s="94">
        <v>11.602765102683575</v>
      </c>
      <c r="L18" s="94">
        <v>17.77848964357781</v>
      </c>
      <c r="M18" s="94">
        <v>24.25662165337979</v>
      </c>
      <c r="N18" s="94">
        <v>6.35453629173903</v>
      </c>
      <c r="O18" s="94">
        <v>12.879534438285</v>
      </c>
      <c r="P18" s="94">
        <v>19.36746377136043</v>
      </c>
      <c r="Q18" s="94">
        <v>25.709549108290002</v>
      </c>
      <c r="R18" s="94">
        <v>7.6451815407099994</v>
      </c>
      <c r="S18" s="94">
        <v>12.554523451039998</v>
      </c>
      <c r="T18" s="94">
        <v>18.952197562989998</v>
      </c>
      <c r="U18" s="94">
        <v>25.753069236069503</v>
      </c>
      <c r="V18" s="86">
        <v>6.64835102194684</v>
      </c>
      <c r="W18" s="86">
        <v>12.867350725469558</v>
      </c>
      <c r="X18" s="94">
        <v>21.820520286598725</v>
      </c>
      <c r="Y18" s="94">
        <v>29.78179692023563</v>
      </c>
      <c r="Z18" s="94">
        <v>7.853153137323373</v>
      </c>
      <c r="AA18" s="94">
        <v>15.732068440298644</v>
      </c>
      <c r="AB18" s="94">
        <v>22.465973646980004</v>
      </c>
      <c r="AC18" s="94">
        <v>26.804686214602786</v>
      </c>
      <c r="AD18" s="94">
        <v>7.335508084076625</v>
      </c>
      <c r="AE18" s="94">
        <v>14.809609806063806</v>
      </c>
      <c r="AF18" s="94">
        <v>21.901817935719013</v>
      </c>
      <c r="AG18" s="94">
        <v>28.455153439876163</v>
      </c>
      <c r="AH18" s="94">
        <v>8.20426323351</v>
      </c>
      <c r="AI18" s="94">
        <v>16.050537885354625</v>
      </c>
      <c r="AJ18" s="94">
        <v>23.838913199536783</v>
      </c>
      <c r="AK18" s="94">
        <v>31.123384053390005</v>
      </c>
      <c r="AL18" s="94">
        <v>9.608025664679998</v>
      </c>
      <c r="AM18" s="94">
        <v>16.00834351794</v>
      </c>
      <c r="AN18" s="94">
        <v>24.573412381960004</v>
      </c>
      <c r="AO18" s="94">
        <v>35.61646216943</v>
      </c>
      <c r="AP18" s="94">
        <v>8.376850655470001</v>
      </c>
    </row>
    <row r="19" spans="1:42" ht="14.25">
      <c r="A19" s="11" t="s">
        <v>48</v>
      </c>
      <c r="B19" s="92">
        <v>8.915122413239327</v>
      </c>
      <c r="C19" s="92">
        <v>18.226151174129498</v>
      </c>
      <c r="D19" s="92">
        <v>28.040431433379496</v>
      </c>
      <c r="E19" s="94">
        <v>37.214091065139996</v>
      </c>
      <c r="F19" s="94">
        <v>8.581061299703</v>
      </c>
      <c r="G19" s="94">
        <v>18.495036499168005</v>
      </c>
      <c r="H19" s="94">
        <v>29.555824914602542</v>
      </c>
      <c r="I19" s="94">
        <v>42.83513045582701</v>
      </c>
      <c r="J19" s="94">
        <v>11.7882487569</v>
      </c>
      <c r="K19" s="94">
        <v>24.925082481223484</v>
      </c>
      <c r="L19" s="94">
        <v>38.37591959876049</v>
      </c>
      <c r="M19" s="94">
        <v>55.10039613188996</v>
      </c>
      <c r="N19" s="94">
        <v>12.055672786536604</v>
      </c>
      <c r="O19" s="94">
        <v>24.54924519571475</v>
      </c>
      <c r="P19" s="94">
        <v>40.245530535076355</v>
      </c>
      <c r="Q19" s="94">
        <v>54.912009829537986</v>
      </c>
      <c r="R19" s="94">
        <v>12.652583852140001</v>
      </c>
      <c r="S19" s="94">
        <v>27.89291874594422</v>
      </c>
      <c r="T19" s="94">
        <v>45.06423839829413</v>
      </c>
      <c r="U19" s="94">
        <v>60.8586626666007</v>
      </c>
      <c r="V19" s="86">
        <v>14.614682508707833</v>
      </c>
      <c r="W19" s="86">
        <v>33.42080603281516</v>
      </c>
      <c r="X19" s="94">
        <v>48.585747376376695</v>
      </c>
      <c r="Y19" s="94">
        <v>64.753462697852</v>
      </c>
      <c r="Z19" s="94">
        <v>19.126412169477604</v>
      </c>
      <c r="AA19" s="94">
        <v>33.081279494826006</v>
      </c>
      <c r="AB19" s="94">
        <v>49.327550245433</v>
      </c>
      <c r="AC19" s="94">
        <v>71.90579419355</v>
      </c>
      <c r="AD19" s="94">
        <v>17.22543399623612</v>
      </c>
      <c r="AE19" s="94">
        <v>33.893203929977325</v>
      </c>
      <c r="AF19" s="94">
        <v>54.861925101922196</v>
      </c>
      <c r="AG19" s="94">
        <v>85.3013527523597</v>
      </c>
      <c r="AH19" s="94">
        <v>22.640729152787173</v>
      </c>
      <c r="AI19" s="94">
        <v>50.386669179395795</v>
      </c>
      <c r="AJ19" s="94">
        <v>76.44277305433386</v>
      </c>
      <c r="AK19" s="94">
        <v>108.59079771118239</v>
      </c>
      <c r="AL19" s="94">
        <v>29.728637386533332</v>
      </c>
      <c r="AM19" s="94">
        <v>63.14287782882999</v>
      </c>
      <c r="AN19" s="94">
        <v>96.48407224075</v>
      </c>
      <c r="AO19" s="94">
        <v>136.06883215498</v>
      </c>
      <c r="AP19" s="94">
        <v>29.19093327130825</v>
      </c>
    </row>
    <row r="20" spans="1:42" ht="14.25">
      <c r="A20" s="13" t="s">
        <v>49</v>
      </c>
      <c r="B20" s="93">
        <f>SUM(B14:B19)</f>
        <v>41.66582862100023</v>
      </c>
      <c r="C20" s="93">
        <f aca="true" t="shared" si="1" ref="C20:AG20">SUM(C14:C19)</f>
        <v>85.07913456918283</v>
      </c>
      <c r="D20" s="93">
        <f t="shared" si="1"/>
        <v>129.68077224992618</v>
      </c>
      <c r="E20" s="93">
        <f t="shared" si="1"/>
        <v>176.73872160361668</v>
      </c>
      <c r="F20" s="93">
        <f t="shared" si="1"/>
        <v>50.00981447674433</v>
      </c>
      <c r="G20" s="93">
        <f t="shared" si="1"/>
        <v>95.56139222051571</v>
      </c>
      <c r="H20" s="93">
        <f t="shared" si="1"/>
        <v>149.6297185855321</v>
      </c>
      <c r="I20" s="93">
        <f t="shared" si="1"/>
        <v>205.5099978431033</v>
      </c>
      <c r="J20" s="93">
        <f t="shared" si="1"/>
        <v>51.658308097099834</v>
      </c>
      <c r="K20" s="93">
        <f t="shared" si="1"/>
        <v>106.13774951829225</v>
      </c>
      <c r="L20" s="93">
        <f t="shared" si="1"/>
        <v>161.12640110548523</v>
      </c>
      <c r="M20" s="93">
        <f t="shared" si="1"/>
        <v>223.6500476051747</v>
      </c>
      <c r="N20" s="93">
        <f t="shared" si="1"/>
        <v>55.72994842828773</v>
      </c>
      <c r="O20" s="93">
        <f t="shared" si="1"/>
        <v>113.65928149513603</v>
      </c>
      <c r="P20" s="93">
        <f t="shared" si="1"/>
        <v>175.99140260526286</v>
      </c>
      <c r="Q20" s="93">
        <f t="shared" si="1"/>
        <v>239.8539727805343</v>
      </c>
      <c r="R20" s="93">
        <f t="shared" si="1"/>
        <v>61.32053855638715</v>
      </c>
      <c r="S20" s="93">
        <f t="shared" si="1"/>
        <v>124.43324589620111</v>
      </c>
      <c r="T20" s="93">
        <f t="shared" si="1"/>
        <v>187.79862572422368</v>
      </c>
      <c r="U20" s="93">
        <f t="shared" si="1"/>
        <v>255.0402894596951</v>
      </c>
      <c r="V20" s="93">
        <f t="shared" si="1"/>
        <v>67.58316329453505</v>
      </c>
      <c r="W20" s="93">
        <f t="shared" si="1"/>
        <v>142.8741430946146</v>
      </c>
      <c r="X20" s="93">
        <f t="shared" si="1"/>
        <v>214.88609581887033</v>
      </c>
      <c r="Y20" s="93">
        <f t="shared" si="1"/>
        <v>292.28839631888593</v>
      </c>
      <c r="Z20" s="93">
        <f t="shared" si="1"/>
        <v>75.91063589369095</v>
      </c>
      <c r="AA20" s="93">
        <f t="shared" si="1"/>
        <v>156.08729047179617</v>
      </c>
      <c r="AB20" s="93">
        <f t="shared" si="1"/>
        <v>240.183053851319</v>
      </c>
      <c r="AC20" s="93">
        <f t="shared" si="1"/>
        <v>334.8221268370222</v>
      </c>
      <c r="AD20" s="93">
        <f t="shared" si="1"/>
        <v>84.14161659796261</v>
      </c>
      <c r="AE20" s="93">
        <f t="shared" si="1"/>
        <v>175.5728515516931</v>
      </c>
      <c r="AF20" s="93">
        <f t="shared" si="1"/>
        <v>275.51420350791295</v>
      </c>
      <c r="AG20" s="93">
        <f t="shared" si="1"/>
        <v>388.2438055395377</v>
      </c>
      <c r="AH20" s="93">
        <v>93.77140399472985</v>
      </c>
      <c r="AI20" s="93">
        <v>199.3665003253672</v>
      </c>
      <c r="AJ20" s="93">
        <v>295.9338955259268</v>
      </c>
      <c r="AK20" s="93">
        <v>401.15964120012404</v>
      </c>
      <c r="AL20" s="93">
        <v>107.13181519483757</v>
      </c>
      <c r="AM20" s="93">
        <v>218.37964654504</v>
      </c>
      <c r="AN20" s="93">
        <v>335.5410850519803</v>
      </c>
      <c r="AO20" s="93">
        <v>473.0268668855399</v>
      </c>
      <c r="AP20" s="93">
        <v>121.83877428360277</v>
      </c>
    </row>
    <row r="21" spans="1:42" ht="14.25">
      <c r="A21" s="11" t="s">
        <v>50</v>
      </c>
      <c r="B21" s="92">
        <f>B12-B20</f>
        <v>9.384982838465739</v>
      </c>
      <c r="C21" s="92">
        <f aca="true" t="shared" si="2" ref="C21:AG21">C12-C20</f>
        <v>19.76418261516858</v>
      </c>
      <c r="D21" s="92">
        <f t="shared" si="2"/>
        <v>28.260618808240622</v>
      </c>
      <c r="E21" s="92">
        <f t="shared" si="2"/>
        <v>36.9074040799633</v>
      </c>
      <c r="F21" s="92">
        <f t="shared" si="2"/>
        <v>11.610038038485357</v>
      </c>
      <c r="G21" s="92">
        <f t="shared" si="2"/>
        <v>24.45831514314098</v>
      </c>
      <c r="H21" s="92">
        <f t="shared" si="2"/>
        <v>34.300894542724734</v>
      </c>
      <c r="I21" s="92">
        <f t="shared" si="2"/>
        <v>45.63236612146352</v>
      </c>
      <c r="J21" s="92">
        <f t="shared" si="2"/>
        <v>13.52973578632006</v>
      </c>
      <c r="K21" s="92">
        <f t="shared" si="2"/>
        <v>25.79623293723975</v>
      </c>
      <c r="L21" s="92">
        <f t="shared" si="2"/>
        <v>40.32943896145281</v>
      </c>
      <c r="M21" s="92">
        <f t="shared" si="2"/>
        <v>45.07328967781544</v>
      </c>
      <c r="N21" s="92">
        <f t="shared" si="2"/>
        <v>14.154877657058066</v>
      </c>
      <c r="O21" s="92">
        <f t="shared" si="2"/>
        <v>29.115799250784065</v>
      </c>
      <c r="P21" s="92">
        <f t="shared" si="2"/>
        <v>42.78332573798059</v>
      </c>
      <c r="Q21" s="92">
        <f t="shared" si="2"/>
        <v>58.35258756224047</v>
      </c>
      <c r="R21" s="92">
        <f t="shared" si="2"/>
        <v>16.430095339430835</v>
      </c>
      <c r="S21" s="92">
        <f t="shared" si="2"/>
        <v>36.62818149771435</v>
      </c>
      <c r="T21" s="92">
        <f t="shared" si="2"/>
        <v>59.419134149211715</v>
      </c>
      <c r="U21" s="92">
        <f t="shared" si="2"/>
        <v>82.65723104425547</v>
      </c>
      <c r="V21" s="92">
        <f t="shared" si="2"/>
        <v>22.04654607820696</v>
      </c>
      <c r="W21" s="92">
        <f t="shared" si="2"/>
        <v>42.20550366776132</v>
      </c>
      <c r="X21" s="92">
        <f t="shared" si="2"/>
        <v>66.68282905923115</v>
      </c>
      <c r="Y21" s="92">
        <f t="shared" si="2"/>
        <v>96.0264175422061</v>
      </c>
      <c r="Z21" s="92">
        <f t="shared" si="2"/>
        <v>26.117044214637303</v>
      </c>
      <c r="AA21" s="92">
        <f t="shared" si="2"/>
        <v>43.75129832505377</v>
      </c>
      <c r="AB21" s="92">
        <f t="shared" si="2"/>
        <v>74.68054832184598</v>
      </c>
      <c r="AC21" s="92">
        <f t="shared" si="2"/>
        <v>102.15606582791776</v>
      </c>
      <c r="AD21" s="92">
        <f t="shared" si="2"/>
        <v>30.74416292432028</v>
      </c>
      <c r="AE21" s="92">
        <f t="shared" si="2"/>
        <v>68.735703069121</v>
      </c>
      <c r="AF21" s="92">
        <f t="shared" si="2"/>
        <v>106.10514623093945</v>
      </c>
      <c r="AG21" s="92">
        <f t="shared" si="2"/>
        <v>149.64890536198004</v>
      </c>
      <c r="AH21" s="92">
        <v>46.541755296413896</v>
      </c>
      <c r="AI21" s="92">
        <v>87.35407833081273</v>
      </c>
      <c r="AJ21" s="92">
        <v>149.9399258787453</v>
      </c>
      <c r="AK21" s="92">
        <v>211.60740124588594</v>
      </c>
      <c r="AL21" s="92">
        <v>59.53453972010682</v>
      </c>
      <c r="AM21" s="92">
        <v>116.82495832389996</v>
      </c>
      <c r="AN21" s="92">
        <v>183.77662135361064</v>
      </c>
      <c r="AO21" s="92">
        <v>248.93714192335</v>
      </c>
      <c r="AP21" s="92">
        <v>74.16024710953349</v>
      </c>
    </row>
    <row r="22" spans="1:42" ht="14.25">
      <c r="A22" s="11" t="s">
        <v>51</v>
      </c>
      <c r="B22" s="92">
        <v>2.43991196659608</v>
      </c>
      <c r="C22" s="92">
        <v>4.770152237355567</v>
      </c>
      <c r="D22" s="92">
        <v>7.089830780560999</v>
      </c>
      <c r="E22" s="94">
        <v>9.207320356123502</v>
      </c>
      <c r="F22" s="94">
        <v>2.6384708552942717</v>
      </c>
      <c r="G22" s="94">
        <v>6.142269224276414</v>
      </c>
      <c r="H22" s="94">
        <v>8.393336078051046</v>
      </c>
      <c r="I22" s="94">
        <v>11.243129228113443</v>
      </c>
      <c r="J22" s="94">
        <v>4.376447352960903</v>
      </c>
      <c r="K22" s="94">
        <v>8.292124225091321</v>
      </c>
      <c r="L22" s="94">
        <v>13.069854216822641</v>
      </c>
      <c r="M22" s="94">
        <v>15.364207811165377</v>
      </c>
      <c r="N22" s="94">
        <v>4.725711377081015</v>
      </c>
      <c r="O22" s="94">
        <v>9.696051444436577</v>
      </c>
      <c r="P22" s="94">
        <v>15.071165916805834</v>
      </c>
      <c r="Q22" s="94">
        <v>20.728714639302463</v>
      </c>
      <c r="R22" s="94">
        <v>5.643114300823941</v>
      </c>
      <c r="S22" s="94">
        <v>12.177647243946117</v>
      </c>
      <c r="T22" s="94">
        <v>21.097179367950545</v>
      </c>
      <c r="U22" s="94">
        <v>29.21447952646523</v>
      </c>
      <c r="V22" s="94">
        <v>6.942168591506552</v>
      </c>
      <c r="W22" s="94">
        <v>13.834990966495203</v>
      </c>
      <c r="X22" s="94">
        <v>21.334095027482377</v>
      </c>
      <c r="Y22" s="94">
        <v>30.0938691973136</v>
      </c>
      <c r="Z22" s="94">
        <v>8.598598314575566</v>
      </c>
      <c r="AA22" s="94">
        <v>14.50404331253562</v>
      </c>
      <c r="AB22" s="94">
        <v>24.44808296676367</v>
      </c>
      <c r="AC22" s="94">
        <v>32.18846295312783</v>
      </c>
      <c r="AD22" s="94">
        <v>9.652156374539603</v>
      </c>
      <c r="AE22" s="94">
        <v>21.858795210642473</v>
      </c>
      <c r="AF22" s="94">
        <v>33.36619297659878</v>
      </c>
      <c r="AG22" s="94">
        <v>46.93439537457099</v>
      </c>
      <c r="AH22" s="94">
        <v>14.519920397577316</v>
      </c>
      <c r="AI22" s="94">
        <v>27.569902539734347</v>
      </c>
      <c r="AJ22" s="94">
        <v>47.30809177686193</v>
      </c>
      <c r="AK22" s="94">
        <v>66.58214274920284</v>
      </c>
      <c r="AL22" s="94">
        <v>19.202725633116202</v>
      </c>
      <c r="AM22" s="94">
        <v>34.307487054080006</v>
      </c>
      <c r="AN22" s="94">
        <v>55.804084271762065</v>
      </c>
      <c r="AO22" s="94">
        <v>76.09202732817</v>
      </c>
      <c r="AP22" s="94">
        <v>21.461961892223698</v>
      </c>
    </row>
    <row r="23" spans="1:42" ht="14.25">
      <c r="A23" s="58" t="s">
        <v>52</v>
      </c>
      <c r="B23" s="97">
        <f>B21-B22</f>
        <v>6.9450708718696585</v>
      </c>
      <c r="C23" s="97">
        <f aca="true" t="shared" si="3" ref="C23:AG23">C21-C22</f>
        <v>14.994030377813012</v>
      </c>
      <c r="D23" s="97">
        <f t="shared" si="3"/>
        <v>21.170788027679624</v>
      </c>
      <c r="E23" s="97">
        <f t="shared" si="3"/>
        <v>27.700083723839796</v>
      </c>
      <c r="F23" s="97">
        <f t="shared" si="3"/>
        <v>8.971567183191084</v>
      </c>
      <c r="G23" s="97">
        <f t="shared" si="3"/>
        <v>18.316045918864564</v>
      </c>
      <c r="H23" s="97">
        <f t="shared" si="3"/>
        <v>25.907558464673688</v>
      </c>
      <c r="I23" s="97">
        <f t="shared" si="3"/>
        <v>34.38923689335007</v>
      </c>
      <c r="J23" s="97">
        <f t="shared" si="3"/>
        <v>9.153288433359158</v>
      </c>
      <c r="K23" s="97">
        <f t="shared" si="3"/>
        <v>17.50410871214843</v>
      </c>
      <c r="L23" s="97">
        <f t="shared" si="3"/>
        <v>27.259584744630168</v>
      </c>
      <c r="M23" s="97">
        <f t="shared" si="3"/>
        <v>29.70908186665006</v>
      </c>
      <c r="N23" s="97">
        <f t="shared" si="3"/>
        <v>9.42916627997705</v>
      </c>
      <c r="O23" s="97">
        <f t="shared" si="3"/>
        <v>19.419747806347488</v>
      </c>
      <c r="P23" s="97">
        <f t="shared" si="3"/>
        <v>27.712159821174758</v>
      </c>
      <c r="Q23" s="97">
        <f t="shared" si="3"/>
        <v>37.623872922938006</v>
      </c>
      <c r="R23" s="97">
        <f t="shared" si="3"/>
        <v>10.786981038606895</v>
      </c>
      <c r="S23" s="97">
        <f t="shared" si="3"/>
        <v>24.450534253768232</v>
      </c>
      <c r="T23" s="97">
        <f t="shared" si="3"/>
        <v>38.32195478126117</v>
      </c>
      <c r="U23" s="97">
        <f t="shared" si="3"/>
        <v>53.44275151779024</v>
      </c>
      <c r="V23" s="97">
        <f t="shared" si="3"/>
        <v>15.104377486700407</v>
      </c>
      <c r="W23" s="97">
        <f t="shared" si="3"/>
        <v>28.370512701266115</v>
      </c>
      <c r="X23" s="97">
        <f t="shared" si="3"/>
        <v>45.348734031748776</v>
      </c>
      <c r="Y23" s="97">
        <f t="shared" si="3"/>
        <v>65.9325483448925</v>
      </c>
      <c r="Z23" s="97">
        <f t="shared" si="3"/>
        <v>17.518445900061735</v>
      </c>
      <c r="AA23" s="97">
        <f t="shared" si="3"/>
        <v>29.247255012518146</v>
      </c>
      <c r="AB23" s="97">
        <f t="shared" si="3"/>
        <v>50.232465355082304</v>
      </c>
      <c r="AC23" s="97">
        <f t="shared" si="3"/>
        <v>69.96760287478992</v>
      </c>
      <c r="AD23" s="97">
        <f t="shared" si="3"/>
        <v>21.092006549780677</v>
      </c>
      <c r="AE23" s="97">
        <f t="shared" si="3"/>
        <v>46.87690785847853</v>
      </c>
      <c r="AF23" s="97">
        <f t="shared" si="3"/>
        <v>72.73895325434067</v>
      </c>
      <c r="AG23" s="97">
        <f t="shared" si="3"/>
        <v>102.71450998740906</v>
      </c>
      <c r="AH23" s="97">
        <v>32.02183489883659</v>
      </c>
      <c r="AI23" s="97">
        <v>59.78417579107837</v>
      </c>
      <c r="AJ23" s="97">
        <v>102.63183410188337</v>
      </c>
      <c r="AK23" s="97">
        <v>145.02525849668314</v>
      </c>
      <c r="AL23" s="97">
        <v>40.331814086990626</v>
      </c>
      <c r="AM23" s="97">
        <v>82.51747126981998</v>
      </c>
      <c r="AN23" s="97">
        <v>127.97253708184857</v>
      </c>
      <c r="AO23" s="97">
        <v>172.84511459518</v>
      </c>
      <c r="AP23" s="97">
        <v>52.698285217309795</v>
      </c>
    </row>
    <row r="24" spans="1:5" ht="14.25">
      <c r="A24" s="121"/>
      <c r="B24" s="121"/>
      <c r="C24" s="121"/>
      <c r="D24" s="121"/>
      <c r="E24" s="121"/>
    </row>
    <row r="25" spans="13:18" ht="14.25">
      <c r="M25" s="16"/>
      <c r="R25" s="16"/>
    </row>
    <row r="26" ht="14.25">
      <c r="AC26" s="16"/>
    </row>
  </sheetData>
  <sheetProtection/>
  <mergeCells count="12">
    <mergeCell ref="AL2:AO2"/>
    <mergeCell ref="N2:Q2"/>
    <mergeCell ref="R2:U2"/>
    <mergeCell ref="V2:Y2"/>
    <mergeCell ref="Z2:AC2"/>
    <mergeCell ref="AD2:AG2"/>
    <mergeCell ref="AH2:AK2"/>
    <mergeCell ref="A24:E24"/>
    <mergeCell ref="A2:A3"/>
    <mergeCell ref="B2:E2"/>
    <mergeCell ref="F2:I2"/>
    <mergeCell ref="J2:M2"/>
  </mergeCells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41"/>
  <sheetViews>
    <sheetView zoomScalePageLayoutView="0" workbookViewId="0" topLeftCell="A1">
      <pane xSplit="1" topLeftCell="AB1" activePane="topRight" state="frozen"/>
      <selection pane="topLeft" activeCell="A1" sqref="A1"/>
      <selection pane="topRight" activeCell="AP6" sqref="AP6"/>
    </sheetView>
  </sheetViews>
  <sheetFormatPr defaultColWidth="9.140625" defaultRowHeight="15"/>
  <cols>
    <col min="1" max="1" width="53.57421875" style="0" customWidth="1"/>
    <col min="2" max="21" width="6.7109375" style="0" bestFit="1" customWidth="1"/>
    <col min="22" max="22" width="6.7109375" style="28" bestFit="1" customWidth="1"/>
    <col min="23" max="25" width="6.7109375" style="0" bestFit="1" customWidth="1"/>
    <col min="26" max="26" width="8.28125" style="36" bestFit="1" customWidth="1"/>
    <col min="27" max="32" width="6.7109375" style="0" bestFit="1" customWidth="1"/>
    <col min="33" max="33" width="8.8515625" style="0" customWidth="1"/>
  </cols>
  <sheetData>
    <row r="1" spans="1:19" ht="30.75">
      <c r="A1" s="99" t="s">
        <v>78</v>
      </c>
      <c r="B1" s="1"/>
      <c r="C1" s="1"/>
      <c r="D1" s="1"/>
      <c r="Q1" s="15"/>
      <c r="R1" s="15"/>
      <c r="S1" s="15"/>
    </row>
    <row r="2" spans="1:42" ht="14.25">
      <c r="A2" s="58"/>
      <c r="B2" s="122">
        <v>2014</v>
      </c>
      <c r="C2" s="123"/>
      <c r="D2" s="123"/>
      <c r="E2" s="124"/>
      <c r="F2" s="111">
        <v>2015</v>
      </c>
      <c r="G2" s="111"/>
      <c r="H2" s="111"/>
      <c r="I2" s="111"/>
      <c r="J2" s="111">
        <v>2016</v>
      </c>
      <c r="K2" s="111"/>
      <c r="L2" s="111"/>
      <c r="M2" s="111"/>
      <c r="N2" s="111">
        <v>2017</v>
      </c>
      <c r="O2" s="111"/>
      <c r="P2" s="111"/>
      <c r="Q2" s="111"/>
      <c r="R2" s="111">
        <v>2018</v>
      </c>
      <c r="S2" s="111"/>
      <c r="T2" s="111"/>
      <c r="U2" s="111"/>
      <c r="V2" s="112">
        <v>2019</v>
      </c>
      <c r="W2" s="112"/>
      <c r="X2" s="112"/>
      <c r="Y2" s="112"/>
      <c r="Z2" s="114">
        <v>2020</v>
      </c>
      <c r="AA2" s="115"/>
      <c r="AB2" s="115"/>
      <c r="AC2" s="115"/>
      <c r="AD2" s="114">
        <v>2021</v>
      </c>
      <c r="AE2" s="115"/>
      <c r="AF2" s="115"/>
      <c r="AG2" s="116"/>
      <c r="AH2" s="122">
        <v>2022</v>
      </c>
      <c r="AI2" s="123"/>
      <c r="AJ2" s="123"/>
      <c r="AK2" s="124"/>
      <c r="AL2" s="114">
        <v>2023</v>
      </c>
      <c r="AM2" s="115"/>
      <c r="AN2" s="115"/>
      <c r="AO2" s="116"/>
      <c r="AP2" s="110">
        <v>2024</v>
      </c>
    </row>
    <row r="3" spans="1:42" ht="14.25">
      <c r="A3" s="58" t="s">
        <v>91</v>
      </c>
      <c r="B3" s="62" t="s">
        <v>1</v>
      </c>
      <c r="C3" s="59" t="s">
        <v>2</v>
      </c>
      <c r="D3" s="59" t="s">
        <v>3</v>
      </c>
      <c r="E3" s="59" t="s">
        <v>0</v>
      </c>
      <c r="F3" s="62" t="s">
        <v>1</v>
      </c>
      <c r="G3" s="59" t="s">
        <v>2</v>
      </c>
      <c r="H3" s="59" t="s">
        <v>3</v>
      </c>
      <c r="I3" s="62" t="s">
        <v>0</v>
      </c>
      <c r="J3" s="59" t="s">
        <v>1</v>
      </c>
      <c r="K3" s="59" t="s">
        <v>2</v>
      </c>
      <c r="L3" s="59" t="s">
        <v>3</v>
      </c>
      <c r="M3" s="59" t="s">
        <v>0</v>
      </c>
      <c r="N3" s="59" t="s">
        <v>1</v>
      </c>
      <c r="O3" s="59" t="s">
        <v>2</v>
      </c>
      <c r="P3" s="59" t="s">
        <v>3</v>
      </c>
      <c r="Q3" s="59" t="s">
        <v>0</v>
      </c>
      <c r="R3" s="59" t="s">
        <v>1</v>
      </c>
      <c r="S3" s="59" t="s">
        <v>2</v>
      </c>
      <c r="T3" s="59" t="s">
        <v>3</v>
      </c>
      <c r="U3" s="59" t="s">
        <v>88</v>
      </c>
      <c r="V3" s="59" t="s">
        <v>1</v>
      </c>
      <c r="W3" s="59" t="s">
        <v>2</v>
      </c>
      <c r="X3" s="59" t="s">
        <v>3</v>
      </c>
      <c r="Y3" s="59" t="s">
        <v>0</v>
      </c>
      <c r="Z3" s="59" t="s">
        <v>1</v>
      </c>
      <c r="AA3" s="59" t="s">
        <v>2</v>
      </c>
      <c r="AB3" s="59" t="s">
        <v>3</v>
      </c>
      <c r="AC3" s="59" t="s">
        <v>0</v>
      </c>
      <c r="AD3" s="59" t="s">
        <v>1</v>
      </c>
      <c r="AE3" s="59" t="s">
        <v>2</v>
      </c>
      <c r="AF3" s="59" t="s">
        <v>3</v>
      </c>
      <c r="AG3" s="59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  <c r="AP3" s="110" t="s">
        <v>1</v>
      </c>
    </row>
    <row r="4" spans="1:42" ht="14.25">
      <c r="A4" s="127" t="s">
        <v>54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61"/>
      <c r="S4" s="61"/>
      <c r="T4" s="61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47"/>
      <c r="AM4" s="47"/>
      <c r="AN4" s="47"/>
      <c r="AO4" s="47"/>
      <c r="AP4" s="47"/>
    </row>
    <row r="5" spans="1:42" ht="14.25">
      <c r="A5" s="21" t="s">
        <v>80</v>
      </c>
      <c r="B5" s="53">
        <v>18.3143422226516</v>
      </c>
      <c r="C5" s="53">
        <v>19.55992174071389</v>
      </c>
      <c r="D5" s="53">
        <v>20.239467707234212</v>
      </c>
      <c r="E5" s="33">
        <v>20.39956470804481</v>
      </c>
      <c r="F5" s="71">
        <v>22.12096118415487</v>
      </c>
      <c r="G5" s="33">
        <v>20.20941770634119</v>
      </c>
      <c r="H5" s="33">
        <v>20.154280382218992</v>
      </c>
      <c r="I5" s="71">
        <v>18.777369777003873</v>
      </c>
      <c r="J5" s="33">
        <v>21.59895683651736</v>
      </c>
      <c r="K5" s="33">
        <v>20.022249495915666</v>
      </c>
      <c r="L5" s="33">
        <v>19.98116323768397</v>
      </c>
      <c r="M5" s="33">
        <v>20.120102261479005</v>
      </c>
      <c r="N5" s="33">
        <v>19.566187360605504</v>
      </c>
      <c r="O5" s="33">
        <v>19.558045326250475</v>
      </c>
      <c r="P5" s="33">
        <v>20.167075080148628</v>
      </c>
      <c r="Q5" s="33">
        <v>20.288769118607878</v>
      </c>
      <c r="R5" s="33">
        <v>20.16038654152025</v>
      </c>
      <c r="S5" s="33">
        <v>20.449900428366227</v>
      </c>
      <c r="T5" s="33">
        <v>20.754982401498335</v>
      </c>
      <c r="U5" s="33">
        <v>24.326149603947936</v>
      </c>
      <c r="V5" s="53">
        <v>23.52895992250752</v>
      </c>
      <c r="W5" s="53">
        <v>22.28160163347921</v>
      </c>
      <c r="X5" s="53">
        <v>22.029649807251044</v>
      </c>
      <c r="Y5" s="53">
        <v>22.23294165493079</v>
      </c>
      <c r="Z5" s="53">
        <v>22.780272920013363</v>
      </c>
      <c r="AA5" s="53">
        <v>20.86156505914171</v>
      </c>
      <c r="AB5" s="53">
        <v>19.83718536914882</v>
      </c>
      <c r="AC5" s="33">
        <v>19.15264243708573</v>
      </c>
      <c r="AD5" s="33">
        <v>19.42097204126624</v>
      </c>
      <c r="AE5" s="33">
        <v>19.549285898228895</v>
      </c>
      <c r="AF5" s="33">
        <v>19.54442778735931</v>
      </c>
      <c r="AG5" s="33">
        <v>19.279424167198236</v>
      </c>
      <c r="AH5" s="33">
        <v>20.855851041831556</v>
      </c>
      <c r="AI5" s="78">
        <v>19.61747503921187</v>
      </c>
      <c r="AJ5" s="33">
        <v>19.050053087470463</v>
      </c>
      <c r="AK5" s="33">
        <v>18.909768711760062</v>
      </c>
      <c r="AL5" s="33">
        <v>20.563411070729348</v>
      </c>
      <c r="AM5" s="33">
        <v>18.852468501115013</v>
      </c>
      <c r="AN5" s="33">
        <v>20.049041358801805</v>
      </c>
      <c r="AO5" s="33">
        <v>18.39217447266818</v>
      </c>
      <c r="AP5" s="33">
        <v>19.333174120031792</v>
      </c>
    </row>
    <row r="6" spans="1:42" ht="14.25">
      <c r="A6" s="21" t="s">
        <v>81</v>
      </c>
      <c r="B6" s="53">
        <v>19.599339946941825</v>
      </c>
      <c r="C6" s="53">
        <v>21.050161606393093</v>
      </c>
      <c r="D6" s="53">
        <v>21.712388102555632</v>
      </c>
      <c r="E6" s="33">
        <v>21.9605248431176</v>
      </c>
      <c r="F6" s="71">
        <v>23.52141591158045</v>
      </c>
      <c r="G6" s="33">
        <v>22.007566676129965</v>
      </c>
      <c r="H6" s="33">
        <v>22.06350069631798</v>
      </c>
      <c r="I6" s="71">
        <v>20.655928334976757</v>
      </c>
      <c r="J6" s="33">
        <v>23.454507710403252</v>
      </c>
      <c r="K6" s="33">
        <v>21.993520238583013</v>
      </c>
      <c r="L6" s="33">
        <v>21.369235592516834</v>
      </c>
      <c r="M6" s="33">
        <v>21.257114343050823</v>
      </c>
      <c r="N6" s="33">
        <v>20.716542812646864</v>
      </c>
      <c r="O6" s="33">
        <v>20.70086421657903</v>
      </c>
      <c r="P6" s="33">
        <v>21.606165926527172</v>
      </c>
      <c r="Q6" s="33">
        <v>21.158767440759334</v>
      </c>
      <c r="R6" s="33">
        <v>21.3734871414648</v>
      </c>
      <c r="S6" s="33">
        <v>21.693626578059746</v>
      </c>
      <c r="T6" s="33">
        <v>21.814660643435886</v>
      </c>
      <c r="U6" s="33">
        <v>25.585570757486053</v>
      </c>
      <c r="V6" s="53">
        <v>24.73224341836925</v>
      </c>
      <c r="W6" s="53">
        <v>23.21687755783363</v>
      </c>
      <c r="X6" s="53">
        <v>22.984826510659936</v>
      </c>
      <c r="Y6" s="53">
        <v>23.173311792685386</v>
      </c>
      <c r="Z6" s="53">
        <v>23.605367299817566</v>
      </c>
      <c r="AA6" s="53">
        <v>21.582582238310824</v>
      </c>
      <c r="AB6" s="53">
        <v>20.536544780202764</v>
      </c>
      <c r="AC6" s="33">
        <v>19.85653772693179</v>
      </c>
      <c r="AD6" s="33">
        <v>20.251117746088877</v>
      </c>
      <c r="AE6" s="33">
        <v>20.172105188773347</v>
      </c>
      <c r="AF6" s="33">
        <v>20.24080760909439</v>
      </c>
      <c r="AG6" s="33">
        <v>19.9329839688358</v>
      </c>
      <c r="AH6" s="33">
        <v>22.093411529501534</v>
      </c>
      <c r="AI6" s="78">
        <v>20.22028204032531</v>
      </c>
      <c r="AJ6" s="33">
        <v>19.635398335705254</v>
      </c>
      <c r="AK6" s="33">
        <v>19.3951571054531</v>
      </c>
      <c r="AL6" s="33">
        <v>21.066766606153184</v>
      </c>
      <c r="AM6" s="33">
        <v>19.384535177358718</v>
      </c>
      <c r="AN6" s="33">
        <v>20.58841202723155</v>
      </c>
      <c r="AO6" s="33">
        <v>19.41563036219394</v>
      </c>
      <c r="AP6" s="33">
        <v>20.345620558114756</v>
      </c>
    </row>
    <row r="7" spans="1:42" ht="14.25">
      <c r="A7" s="21" t="s">
        <v>55</v>
      </c>
      <c r="B7" s="53">
        <v>405.12678614274444</v>
      </c>
      <c r="C7" s="53">
        <v>388.62263737089233</v>
      </c>
      <c r="D7" s="53">
        <v>361.08107787783933</v>
      </c>
      <c r="E7" s="33">
        <v>340.22714232423175</v>
      </c>
      <c r="F7" s="71">
        <v>280.69015633563276</v>
      </c>
      <c r="G7" s="33">
        <v>370.9979016683336</v>
      </c>
      <c r="H7" s="33">
        <v>299.9460667785465</v>
      </c>
      <c r="I7" s="71">
        <v>299.3053053409383</v>
      </c>
      <c r="J7" s="33">
        <v>247.48493446730367</v>
      </c>
      <c r="K7" s="33">
        <v>261.3742683289431</v>
      </c>
      <c r="L7" s="33">
        <v>258.11760708741735</v>
      </c>
      <c r="M7" s="33">
        <v>319.28778610116956</v>
      </c>
      <c r="N7" s="33">
        <v>317.27632292235717</v>
      </c>
      <c r="O7" s="33">
        <v>305.44859428605633</v>
      </c>
      <c r="P7" s="33">
        <v>292.69246683819694</v>
      </c>
      <c r="Q7" s="33">
        <v>295.0991012012688</v>
      </c>
      <c r="R7" s="33">
        <v>318.40923826633394</v>
      </c>
      <c r="S7" s="33">
        <v>310.92608242061914</v>
      </c>
      <c r="T7" s="33">
        <v>308.71974314908084</v>
      </c>
      <c r="U7" s="33">
        <v>354.8130194438107</v>
      </c>
      <c r="V7" s="53">
        <v>384.28081657150915</v>
      </c>
      <c r="W7" s="53">
        <v>376.5580565007396</v>
      </c>
      <c r="X7" s="53">
        <v>393.32567530817784</v>
      </c>
      <c r="Y7" s="53">
        <v>310.1</v>
      </c>
      <c r="Z7" s="53">
        <v>2089.3</v>
      </c>
      <c r="AA7" s="53">
        <v>267.8</v>
      </c>
      <c r="AB7" s="53">
        <v>208.9</v>
      </c>
      <c r="AC7" s="33">
        <v>127.17073846603577</v>
      </c>
      <c r="AD7" s="33">
        <v>117.48555964800698</v>
      </c>
      <c r="AE7" s="33">
        <v>148.60139092487387</v>
      </c>
      <c r="AF7" s="33">
        <v>154.19171788762142</v>
      </c>
      <c r="AG7" s="33">
        <v>133.87670720229116</v>
      </c>
      <c r="AH7" s="33">
        <v>129.67809566365582</v>
      </c>
      <c r="AI7" s="78">
        <v>94.89771563500892</v>
      </c>
      <c r="AJ7" s="33">
        <v>102.26763224957702</v>
      </c>
      <c r="AK7" s="33">
        <v>110.0856604710809</v>
      </c>
      <c r="AL7" s="33">
        <v>142.5140608241558</v>
      </c>
      <c r="AM7" s="33">
        <v>145.7252524564682</v>
      </c>
      <c r="AN7" s="33">
        <v>127.86868100204711</v>
      </c>
      <c r="AO7" s="33">
        <v>122.98067332384224</v>
      </c>
      <c r="AP7" s="33">
        <v>122.57182575859906</v>
      </c>
    </row>
    <row r="8" spans="1:42" ht="14.25">
      <c r="A8" s="21" t="s">
        <v>83</v>
      </c>
      <c r="B8" s="53">
        <v>2.9013106251188843</v>
      </c>
      <c r="C8" s="53">
        <v>3.480580447698082</v>
      </c>
      <c r="D8" s="53">
        <v>2.4938224717684054</v>
      </c>
      <c r="E8" s="33">
        <v>2.2025496658809667</v>
      </c>
      <c r="F8" s="71">
        <v>1.8384938030694395</v>
      </c>
      <c r="G8" s="33">
        <v>2.252430279755555</v>
      </c>
      <c r="H8" s="33">
        <v>2.387219427140807</v>
      </c>
      <c r="I8" s="71">
        <v>3.189684061465419</v>
      </c>
      <c r="J8" s="33">
        <v>3.0257325719324735</v>
      </c>
      <c r="K8" s="33">
        <v>3.2881596093733347</v>
      </c>
      <c r="L8" s="33">
        <v>2.469687719833087</v>
      </c>
      <c r="M8" s="33">
        <v>1.9032341748047217</v>
      </c>
      <c r="N8" s="33">
        <v>2.3781282927893113</v>
      </c>
      <c r="O8" s="33">
        <v>2.5097948870792517</v>
      </c>
      <c r="P8" s="33">
        <v>2.0140178243458338</v>
      </c>
      <c r="Q8" s="33">
        <v>2.64771381544193</v>
      </c>
      <c r="R8" s="33">
        <v>3.0007656213708804</v>
      </c>
      <c r="S8" s="33">
        <v>2.946146849961499</v>
      </c>
      <c r="T8" s="33">
        <v>2.9647956897593</v>
      </c>
      <c r="U8" s="33">
        <v>3.191584986898706</v>
      </c>
      <c r="V8" s="53">
        <v>2.0331203886614606</v>
      </c>
      <c r="W8" s="53">
        <v>2.7541023874822854</v>
      </c>
      <c r="X8" s="53">
        <v>2.7196141496554653</v>
      </c>
      <c r="Y8" s="53">
        <v>2.41649144648233</v>
      </c>
      <c r="Z8" s="53">
        <v>1.8396569968912782</v>
      </c>
      <c r="AA8" s="53">
        <v>1.7029801496293124</v>
      </c>
      <c r="AB8" s="53">
        <v>2.2368517011521827</v>
      </c>
      <c r="AC8" s="33">
        <v>1.6829337389749015</v>
      </c>
      <c r="AD8" s="33">
        <v>1.745877309803246</v>
      </c>
      <c r="AE8" s="33">
        <v>2.181015201217968</v>
      </c>
      <c r="AF8" s="33">
        <v>3.0675219335202124</v>
      </c>
      <c r="AG8" s="33">
        <v>3.075579774370351</v>
      </c>
      <c r="AH8" s="33">
        <v>7.79456187484959</v>
      </c>
      <c r="AI8" s="78">
        <v>4.139318719257242</v>
      </c>
      <c r="AJ8" s="33">
        <v>5.313710401996237</v>
      </c>
      <c r="AK8" s="33">
        <v>9.522800836141707</v>
      </c>
      <c r="AL8" s="33">
        <v>4.762360511358808</v>
      </c>
      <c r="AM8" s="33">
        <v>4.495071396073408</v>
      </c>
      <c r="AN8" s="33">
        <v>4.138887134138111</v>
      </c>
      <c r="AO8" s="33">
        <v>6.607369680203225</v>
      </c>
      <c r="AP8" s="33">
        <v>4.075313483922472</v>
      </c>
    </row>
    <row r="9" spans="1:42" ht="14.25">
      <c r="A9" s="21" t="s">
        <v>84</v>
      </c>
      <c r="B9" s="53">
        <v>100.7708184204918</v>
      </c>
      <c r="C9" s="53">
        <v>105.22465833587479</v>
      </c>
      <c r="D9" s="53">
        <v>96.39828805898047</v>
      </c>
      <c r="E9" s="33">
        <v>115.20406971577269</v>
      </c>
      <c r="F9" s="71">
        <v>110.2963316079391</v>
      </c>
      <c r="G9" s="33">
        <v>132.38199429133837</v>
      </c>
      <c r="H9" s="33">
        <v>133.8728373165146</v>
      </c>
      <c r="I9" s="71">
        <v>129.01999395420205</v>
      </c>
      <c r="J9" s="33">
        <v>126.36092687152814</v>
      </c>
      <c r="K9" s="33">
        <v>139.6458823981715</v>
      </c>
      <c r="L9" s="33">
        <v>159.83197369842406</v>
      </c>
      <c r="M9" s="33">
        <v>167.0066954039229</v>
      </c>
      <c r="N9" s="33">
        <v>182.20944937275914</v>
      </c>
      <c r="O9" s="33">
        <v>191.26225728130987</v>
      </c>
      <c r="P9" s="33">
        <v>171.3935391732724</v>
      </c>
      <c r="Q9" s="33">
        <v>174.83250884980464</v>
      </c>
      <c r="R9" s="33">
        <v>177.77568593237598</v>
      </c>
      <c r="S9" s="33">
        <v>186.54520753374658</v>
      </c>
      <c r="T9" s="33">
        <v>154.53893772981255</v>
      </c>
      <c r="U9" s="33">
        <v>151.3436800748914</v>
      </c>
      <c r="V9" s="53">
        <v>142.65897261705274</v>
      </c>
      <c r="W9" s="53">
        <v>145.30007343554726</v>
      </c>
      <c r="X9" s="53">
        <v>156.90670927619038</v>
      </c>
      <c r="Y9" s="53">
        <v>164.66088475099866</v>
      </c>
      <c r="Z9" s="53">
        <v>147.87841265785545</v>
      </c>
      <c r="AA9" s="53">
        <v>188.57190436322114</v>
      </c>
      <c r="AB9" s="53">
        <v>162.87963033932218</v>
      </c>
      <c r="AC9" s="33">
        <v>146.51107362938077</v>
      </c>
      <c r="AD9" s="33">
        <v>134.7477609203396</v>
      </c>
      <c r="AE9" s="33">
        <v>139.72324063567493</v>
      </c>
      <c r="AF9" s="33">
        <v>152.84262896376234</v>
      </c>
      <c r="AG9" s="33">
        <v>173.88894348852332</v>
      </c>
      <c r="AH9" s="33">
        <v>254.19684954944478</v>
      </c>
      <c r="AI9" s="78">
        <v>142.44067344999647</v>
      </c>
      <c r="AJ9" s="33">
        <v>176.74866683122426</v>
      </c>
      <c r="AK9" s="33">
        <v>172.55955092656552</v>
      </c>
      <c r="AL9" s="33">
        <v>213.43272119850144</v>
      </c>
      <c r="AM9" s="33">
        <v>232.48647206208983</v>
      </c>
      <c r="AN9" s="33">
        <v>231.31393993521013</v>
      </c>
      <c r="AO9" s="33">
        <v>248.1989094447938</v>
      </c>
      <c r="AP9" s="33">
        <v>214.0879107210118</v>
      </c>
    </row>
    <row r="10" spans="1:42" ht="14.25">
      <c r="A10" s="21" t="s">
        <v>56</v>
      </c>
      <c r="B10" s="53">
        <v>14.582109641008115</v>
      </c>
      <c r="C10" s="53">
        <v>18.287335498084477</v>
      </c>
      <c r="D10" s="53">
        <v>14.729082022967734</v>
      </c>
      <c r="E10" s="33">
        <v>13.407738849408462</v>
      </c>
      <c r="F10" s="71">
        <v>14.61548414158798</v>
      </c>
      <c r="G10" s="33">
        <v>15.670651912655057</v>
      </c>
      <c r="H10" s="33">
        <v>17.44261405335041</v>
      </c>
      <c r="I10" s="71">
        <v>18.341132598717625</v>
      </c>
      <c r="J10" s="33">
        <v>16.358220851500395</v>
      </c>
      <c r="K10" s="33">
        <v>22.260406515410317</v>
      </c>
      <c r="L10" s="33">
        <v>21.660792095220042</v>
      </c>
      <c r="M10" s="33">
        <v>21.777860414801182</v>
      </c>
      <c r="N10" s="33">
        <v>25.02450956891324</v>
      </c>
      <c r="O10" s="33">
        <v>23.726656395719335</v>
      </c>
      <c r="P10" s="33">
        <v>18.553177619025693</v>
      </c>
      <c r="Q10" s="33">
        <v>16.802327617294843</v>
      </c>
      <c r="R10" s="33">
        <v>12.56441871684709</v>
      </c>
      <c r="S10" s="33">
        <v>8.656415105060782</v>
      </c>
      <c r="T10" s="33">
        <v>8.146778753530828</v>
      </c>
      <c r="U10" s="33">
        <v>5.202708500023773</v>
      </c>
      <c r="V10" s="53">
        <v>4.221818490408123</v>
      </c>
      <c r="W10" s="53">
        <v>3.6788753529933533</v>
      </c>
      <c r="X10" s="53">
        <v>0.2936047043092012</v>
      </c>
      <c r="Y10" s="53">
        <v>1.8687291225063012</v>
      </c>
      <c r="Z10" s="53">
        <v>3.9494738502243867</v>
      </c>
      <c r="AA10" s="53">
        <v>3.0096641926178607</v>
      </c>
      <c r="AB10" s="53">
        <v>2.1721974770246897</v>
      </c>
      <c r="AC10" s="33">
        <v>-2.3426968313884506</v>
      </c>
      <c r="AD10" s="33">
        <v>7.246159024975883</v>
      </c>
      <c r="AE10" s="33">
        <v>-0.04606004524189762</v>
      </c>
      <c r="AF10" s="33">
        <v>-2.128894225726554</v>
      </c>
      <c r="AG10" s="33">
        <v>-5.64340014255355</v>
      </c>
      <c r="AH10" s="33">
        <v>-2.145132483526193</v>
      </c>
      <c r="AI10" s="78">
        <v>-2.6085088707367685</v>
      </c>
      <c r="AJ10" s="33">
        <v>-2.751664647198232</v>
      </c>
      <c r="AK10" s="33">
        <v>-6.560051170772176</v>
      </c>
      <c r="AL10" s="33">
        <v>-2.0295461753147364</v>
      </c>
      <c r="AM10" s="33">
        <v>-2.4763971987996647</v>
      </c>
      <c r="AN10" s="33">
        <v>1.1618567772080464</v>
      </c>
      <c r="AO10" s="33">
        <v>-0.4832484554330754</v>
      </c>
      <c r="AP10" s="33">
        <v>2.9706288223760224</v>
      </c>
    </row>
    <row r="11" spans="1:42" ht="14.25">
      <c r="A11" s="43" t="s">
        <v>82</v>
      </c>
      <c r="B11" s="72">
        <v>0</v>
      </c>
      <c r="C11" s="72">
        <v>0</v>
      </c>
      <c r="D11" s="72">
        <v>0</v>
      </c>
      <c r="E11" s="73">
        <v>0</v>
      </c>
      <c r="F11" s="74">
        <v>0</v>
      </c>
      <c r="G11" s="73">
        <v>0</v>
      </c>
      <c r="H11" s="73">
        <v>0</v>
      </c>
      <c r="I11" s="74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5">
        <v>0</v>
      </c>
      <c r="R11" s="33">
        <v>0</v>
      </c>
      <c r="S11" s="33">
        <v>12.303731032920693</v>
      </c>
      <c r="T11" s="33">
        <v>12.246086383112555</v>
      </c>
      <c r="U11" s="33">
        <v>12.289498877160467</v>
      </c>
      <c r="V11" s="53">
        <v>12.776853188785465</v>
      </c>
      <c r="W11" s="53">
        <v>13.592607285171706</v>
      </c>
      <c r="X11" s="53">
        <v>12.889178054099315</v>
      </c>
      <c r="Y11" s="53">
        <v>13.420759805308133</v>
      </c>
      <c r="Z11" s="53">
        <v>12.797315214421118</v>
      </c>
      <c r="AA11" s="53">
        <v>11.950376512884157</v>
      </c>
      <c r="AB11" s="53">
        <v>16.8885850590088</v>
      </c>
      <c r="AC11" s="33">
        <v>11.252514706024373</v>
      </c>
      <c r="AD11" s="33">
        <v>11.79867909661676</v>
      </c>
      <c r="AE11" s="33">
        <v>12.526798346507631</v>
      </c>
      <c r="AF11" s="33">
        <v>12.461132199856275</v>
      </c>
      <c r="AG11" s="33">
        <v>12.599002966712899</v>
      </c>
      <c r="AH11" s="33">
        <v>11.91393455006113</v>
      </c>
      <c r="AI11" s="78">
        <v>11.699597047315256</v>
      </c>
      <c r="AJ11" s="33">
        <v>11.818008560324705</v>
      </c>
      <c r="AK11" s="33">
        <v>10.95119698515916</v>
      </c>
      <c r="AL11" s="33">
        <v>11.44027289904868</v>
      </c>
      <c r="AM11" s="33">
        <v>11.773652875718858</v>
      </c>
      <c r="AN11" s="33">
        <v>11.084320857818277</v>
      </c>
      <c r="AO11" s="33">
        <v>11.175694118044301</v>
      </c>
      <c r="AP11" s="33">
        <v>12.224982735765986</v>
      </c>
    </row>
    <row r="12" spans="1:42" ht="14.25">
      <c r="A12" s="128" t="s">
        <v>57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0"/>
      <c r="R12" s="61"/>
      <c r="S12" s="61"/>
      <c r="T12" s="61"/>
      <c r="U12" s="23"/>
      <c r="V12" s="23"/>
      <c r="W12" s="23"/>
      <c r="X12" s="23"/>
      <c r="Y12" s="23"/>
      <c r="Z12" s="23"/>
      <c r="AA12" s="23"/>
      <c r="AB12" s="23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</row>
    <row r="13" spans="1:42" ht="14.25">
      <c r="A13" s="21" t="s">
        <v>93</v>
      </c>
      <c r="B13" s="21"/>
      <c r="C13" s="21"/>
      <c r="D13" s="21"/>
      <c r="E13" s="50"/>
      <c r="F13" s="51"/>
      <c r="G13" s="50"/>
      <c r="H13" s="50"/>
      <c r="I13" s="51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30"/>
      <c r="W13" s="30"/>
      <c r="X13" s="30"/>
      <c r="Y13" s="30"/>
      <c r="Z13" s="30"/>
      <c r="AA13" s="30"/>
      <c r="AB13" s="30"/>
      <c r="AC13" s="50"/>
      <c r="AD13" s="50"/>
      <c r="AE13" s="50"/>
      <c r="AF13" s="50"/>
      <c r="AG13" s="35"/>
      <c r="AH13" s="35"/>
      <c r="AI13" s="78"/>
      <c r="AJ13" s="35"/>
      <c r="AK13" s="35"/>
      <c r="AL13" s="35"/>
      <c r="AM13" s="35"/>
      <c r="AN13" s="35"/>
      <c r="AO13" s="35">
        <v>4.796478582719892</v>
      </c>
      <c r="AP13" s="35">
        <v>5.7622761777971965</v>
      </c>
    </row>
    <row r="14" spans="1:42" ht="14.25">
      <c r="A14" s="21" t="s">
        <v>94</v>
      </c>
      <c r="B14" s="21">
        <v>6.897965104127504</v>
      </c>
      <c r="C14" s="21">
        <v>6.770559115327567</v>
      </c>
      <c r="D14" s="21">
        <v>6.353543621840302</v>
      </c>
      <c r="E14" s="50">
        <v>6.202605884348753</v>
      </c>
      <c r="F14" s="51">
        <v>6.440588793870808</v>
      </c>
      <c r="G14" s="50">
        <v>5.915588813412155</v>
      </c>
      <c r="H14" s="50">
        <v>6.4513358242310845</v>
      </c>
      <c r="I14" s="51">
        <v>6.530714829995464</v>
      </c>
      <c r="J14" s="50">
        <v>6.295282894273911</v>
      </c>
      <c r="K14" s="50">
        <v>7.26862664158746</v>
      </c>
      <c r="L14" s="50">
        <v>7.592663779491306</v>
      </c>
      <c r="M14" s="50">
        <v>7.527345251033581</v>
      </c>
      <c r="N14" s="50">
        <v>8.223037925743064</v>
      </c>
      <c r="O14" s="50">
        <v>7.998465038065944</v>
      </c>
      <c r="P14" s="50">
        <v>6.649682129765515</v>
      </c>
      <c r="Q14" s="50">
        <v>6.535484588435159</v>
      </c>
      <c r="R14" s="50">
        <v>5.812766987155285</v>
      </c>
      <c r="S14" s="50">
        <v>5.761206054450561</v>
      </c>
      <c r="T14" s="50">
        <v>5.460578526788983</v>
      </c>
      <c r="U14" s="50">
        <v>4.953641654297676</v>
      </c>
      <c r="V14" s="30">
        <v>4.847736953548557</v>
      </c>
      <c r="W14" s="30">
        <v>5.1254916292140855</v>
      </c>
      <c r="X14" s="30">
        <v>4.640272769857597</v>
      </c>
      <c r="Y14" s="30">
        <v>4.622623300997201</v>
      </c>
      <c r="Z14" s="30">
        <v>5.0510570270573405</v>
      </c>
      <c r="AA14" s="30">
        <v>5.184747619967391</v>
      </c>
      <c r="AB14" s="30">
        <v>4.9788636944362805</v>
      </c>
      <c r="AC14" s="50">
        <v>4.555259094698189</v>
      </c>
      <c r="AD14" s="50">
        <v>6.843126851329487</v>
      </c>
      <c r="AE14" s="50">
        <v>5.602336074814056</v>
      </c>
      <c r="AF14" s="50">
        <v>4.976214554272912</v>
      </c>
      <c r="AG14" s="35">
        <v>4.739601200982039</v>
      </c>
      <c r="AH14" s="35">
        <v>4.88617234968888</v>
      </c>
      <c r="AI14" s="78">
        <v>4.668654490987489</v>
      </c>
      <c r="AJ14" s="35">
        <v>4.173572766131517</v>
      </c>
      <c r="AK14" s="35">
        <v>3.1205962599772543</v>
      </c>
      <c r="AL14" s="35">
        <v>3.872535763189199</v>
      </c>
      <c r="AM14" s="35">
        <v>3.8571649591537223</v>
      </c>
      <c r="AN14" s="35">
        <v>4.486235128008304</v>
      </c>
      <c r="AO14" s="35">
        <v>3.71330211978419</v>
      </c>
      <c r="AP14" s="35">
        <v>4.54055332234807</v>
      </c>
    </row>
    <row r="15" spans="1:42" ht="14.25">
      <c r="A15" s="21" t="s">
        <v>98</v>
      </c>
      <c r="B15" s="21">
        <v>5.538015561520815</v>
      </c>
      <c r="C15" s="21">
        <v>5.556894779073687</v>
      </c>
      <c r="D15" s="21">
        <v>5.427772161471324</v>
      </c>
      <c r="E15" s="50">
        <v>5.184569560655173</v>
      </c>
      <c r="F15" s="51">
        <v>4.832569344966981</v>
      </c>
      <c r="G15" s="50">
        <v>4.8960307090572</v>
      </c>
      <c r="H15" s="50">
        <v>5.094061460874244</v>
      </c>
      <c r="I15" s="51">
        <v>5.573761792599856</v>
      </c>
      <c r="J15" s="50">
        <v>5.404392228875992</v>
      </c>
      <c r="K15" s="50">
        <v>6.249990632635878</v>
      </c>
      <c r="L15" s="50">
        <v>6.028258953633455</v>
      </c>
      <c r="M15" s="50">
        <v>5.587769205657646</v>
      </c>
      <c r="N15" s="50">
        <v>6.516394559770884</v>
      </c>
      <c r="O15" s="50">
        <v>6.268429520497744</v>
      </c>
      <c r="P15" s="50">
        <v>5.718887840749393</v>
      </c>
      <c r="Q15" s="50">
        <v>5.7057795587614075</v>
      </c>
      <c r="R15" s="50">
        <v>4.589320523751289</v>
      </c>
      <c r="S15" s="50">
        <v>3.987172368349487</v>
      </c>
      <c r="T15" s="50">
        <v>4.4870221203869995</v>
      </c>
      <c r="U15" s="50">
        <v>4.219093547047253</v>
      </c>
      <c r="V15" s="30">
        <v>4.438431622827818</v>
      </c>
      <c r="W15" s="30">
        <v>4.6852643237235405</v>
      </c>
      <c r="X15" s="30">
        <v>4.445231650008745</v>
      </c>
      <c r="Y15" s="30">
        <v>4.685027282498276</v>
      </c>
      <c r="Z15" s="30">
        <v>2.454285924483586</v>
      </c>
      <c r="AA15" s="30">
        <v>4.807351315596677</v>
      </c>
      <c r="AB15" s="30">
        <v>4.64543358538374</v>
      </c>
      <c r="AC15" s="50">
        <v>4.214876790293403</v>
      </c>
      <c r="AD15" s="50">
        <v>6.200740884754698</v>
      </c>
      <c r="AE15" s="50">
        <v>5.183800967107378</v>
      </c>
      <c r="AF15" s="50">
        <v>4.659874523755936</v>
      </c>
      <c r="AG15" s="35">
        <v>4.439172549599587</v>
      </c>
      <c r="AH15" s="35">
        <v>4.51802960801589</v>
      </c>
      <c r="AI15" s="78">
        <v>4.112946770635168</v>
      </c>
      <c r="AJ15" s="35">
        <v>3.7320803766082546</v>
      </c>
      <c r="AK15" s="35">
        <v>2.937518383525998</v>
      </c>
      <c r="AL15" s="35">
        <v>3.5133914081606923</v>
      </c>
      <c r="AM15" s="35">
        <v>3.5103314511804617</v>
      </c>
      <c r="AN15" s="35">
        <v>4.189244227580165</v>
      </c>
      <c r="AO15" s="35">
        <v>3.4522725595400665</v>
      </c>
      <c r="AP15" s="35">
        <v>4.308450930429927</v>
      </c>
    </row>
    <row r="16" spans="1:42" ht="14.25">
      <c r="A16" s="21" t="s">
        <v>58</v>
      </c>
      <c r="B16" s="21">
        <v>58.86490336435437</v>
      </c>
      <c r="C16" s="21">
        <v>47.79551123560287</v>
      </c>
      <c r="D16" s="21">
        <v>53.987870092532916</v>
      </c>
      <c r="E16" s="50">
        <v>56.59440241046178</v>
      </c>
      <c r="F16" s="51">
        <v>50.315697248214995</v>
      </c>
      <c r="G16" s="50">
        <v>49.09013521911748</v>
      </c>
      <c r="H16" s="50">
        <v>47.119922103412506</v>
      </c>
      <c r="I16" s="51">
        <v>44.52408050329376</v>
      </c>
      <c r="J16" s="50">
        <v>43.37354534042089</v>
      </c>
      <c r="K16" s="50">
        <v>38.924051900038606</v>
      </c>
      <c r="L16" s="50">
        <v>41.43287764228891</v>
      </c>
      <c r="M16" s="50">
        <v>41.28379246355787</v>
      </c>
      <c r="N16" s="50">
        <v>41.49650754289542</v>
      </c>
      <c r="O16" s="50">
        <v>43.11920235289443</v>
      </c>
      <c r="P16" s="50">
        <v>44.61639058043739</v>
      </c>
      <c r="Q16" s="50">
        <v>49.8247957589123</v>
      </c>
      <c r="R16" s="50">
        <v>58.11055696646052</v>
      </c>
      <c r="S16" s="50">
        <v>70.86670808378751</v>
      </c>
      <c r="T16" s="50">
        <v>70.06749969450745</v>
      </c>
      <c r="U16" s="50">
        <v>76.2351117807155</v>
      </c>
      <c r="V16" s="30">
        <v>80.94312653633247</v>
      </c>
      <c r="W16" s="30">
        <v>84.89053370743459</v>
      </c>
      <c r="X16" s="30">
        <v>98.66420623671175</v>
      </c>
      <c r="Y16" s="30">
        <v>91.08449584921128</v>
      </c>
      <c r="Z16" s="30">
        <v>83.13125371529708</v>
      </c>
      <c r="AA16" s="30">
        <v>88.49390052013088</v>
      </c>
      <c r="AB16" s="30">
        <v>91.78261668305461</v>
      </c>
      <c r="AC16" s="50">
        <v>109.61273342153079</v>
      </c>
      <c r="AD16" s="50">
        <v>79.52129459158736</v>
      </c>
      <c r="AE16" s="50">
        <v>100.16237897758211</v>
      </c>
      <c r="AF16" s="50">
        <v>108.3043770795636</v>
      </c>
      <c r="AG16" s="35">
        <v>123.5746689515256</v>
      </c>
      <c r="AH16" s="35">
        <v>105.51038581676863</v>
      </c>
      <c r="AI16" s="78">
        <v>110.73714014157767</v>
      </c>
      <c r="AJ16" s="35">
        <v>112.42488152128531</v>
      </c>
      <c r="AK16" s="35">
        <v>138.3012255644748</v>
      </c>
      <c r="AL16" s="35">
        <v>110.04791300594978</v>
      </c>
      <c r="AM16" s="35">
        <v>111.61503466132649</v>
      </c>
      <c r="AN16" s="35">
        <v>95.15819009516059</v>
      </c>
      <c r="AO16" s="35">
        <v>102.32446858870274</v>
      </c>
      <c r="AP16" s="35">
        <v>87.57435550012116</v>
      </c>
    </row>
    <row r="17" spans="1:42" ht="14.25">
      <c r="A17" s="21" t="s">
        <v>95</v>
      </c>
      <c r="B17" s="21"/>
      <c r="C17" s="21"/>
      <c r="D17" s="21"/>
      <c r="E17" s="50"/>
      <c r="F17" s="51"/>
      <c r="G17" s="50"/>
      <c r="H17" s="50"/>
      <c r="I17" s="51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30"/>
      <c r="W17" s="30"/>
      <c r="X17" s="30"/>
      <c r="Y17" s="30"/>
      <c r="Z17" s="30"/>
      <c r="AA17" s="30"/>
      <c r="AB17" s="30"/>
      <c r="AC17" s="50"/>
      <c r="AD17" s="50"/>
      <c r="AE17" s="50"/>
      <c r="AF17" s="50"/>
      <c r="AG17" s="35"/>
      <c r="AH17" s="35"/>
      <c r="AI17" s="78"/>
      <c r="AJ17" s="35"/>
      <c r="AK17" s="35"/>
      <c r="AL17" s="35"/>
      <c r="AM17" s="35"/>
      <c r="AN17" s="35"/>
      <c r="AO17" s="35">
        <v>66.6523761096137</v>
      </c>
      <c r="AP17" s="35">
        <v>59.29389213782399</v>
      </c>
    </row>
    <row r="18" spans="1:42" ht="14.25">
      <c r="A18" s="21" t="s">
        <v>59</v>
      </c>
      <c r="B18" s="21">
        <v>81.598304087887</v>
      </c>
      <c r="C18" s="21">
        <v>79.7909322151925</v>
      </c>
      <c r="D18" s="21">
        <v>82.0314220238453</v>
      </c>
      <c r="E18" s="50">
        <v>95.26567909582288</v>
      </c>
      <c r="F18" s="51">
        <v>78.61952938155804</v>
      </c>
      <c r="G18" s="50">
        <v>81.99590712905153</v>
      </c>
      <c r="H18" s="50">
        <v>81.73502482603608</v>
      </c>
      <c r="I18" s="51">
        <v>82.23270872505285</v>
      </c>
      <c r="J18" s="50">
        <v>82.96543573336615</v>
      </c>
      <c r="K18" s="50">
        <v>80.88432250172968</v>
      </c>
      <c r="L18" s="50">
        <v>81.88325016258781</v>
      </c>
      <c r="M18" s="50">
        <v>81.46905937482869</v>
      </c>
      <c r="N18" s="50">
        <v>80.5468928609616</v>
      </c>
      <c r="O18" s="50">
        <v>81.31357113566973</v>
      </c>
      <c r="P18" s="50">
        <v>81.19648172972208</v>
      </c>
      <c r="Q18" s="50">
        <v>83.13317383856212</v>
      </c>
      <c r="R18" s="50">
        <v>79.68726984711319</v>
      </c>
      <c r="S18" s="50">
        <v>80.13380245609055</v>
      </c>
      <c r="T18" s="50">
        <v>84.8158651572762</v>
      </c>
      <c r="U18" s="50">
        <v>84.63301633233962</v>
      </c>
      <c r="V18" s="30">
        <v>83.71542569502175</v>
      </c>
      <c r="W18" s="30">
        <v>81.72488872895357</v>
      </c>
      <c r="X18" s="30">
        <v>83.91810281127266</v>
      </c>
      <c r="Y18" s="30">
        <v>83.64027949661707</v>
      </c>
      <c r="Z18" s="30">
        <v>84.27905023585097</v>
      </c>
      <c r="AA18" s="30">
        <v>84.57701081450813</v>
      </c>
      <c r="AB18" s="30">
        <v>86.30907608955532</v>
      </c>
      <c r="AC18" s="50">
        <v>84.07350535378065</v>
      </c>
      <c r="AD18" s="50">
        <v>78.38225346585494</v>
      </c>
      <c r="AE18" s="50">
        <v>83.51755348386759</v>
      </c>
      <c r="AF18" s="50">
        <v>84.17774546667272</v>
      </c>
      <c r="AG18" s="35">
        <v>82.22419925395039</v>
      </c>
      <c r="AH18" s="35">
        <v>84.90462083880807</v>
      </c>
      <c r="AI18" s="78">
        <v>85.06960509867645</v>
      </c>
      <c r="AJ18" s="35">
        <v>79.52958548949373</v>
      </c>
      <c r="AK18" s="35">
        <v>81.44969217212514</v>
      </c>
      <c r="AL18" s="35">
        <v>79.86578767990746</v>
      </c>
      <c r="AM18" s="35">
        <v>77.31936463955181</v>
      </c>
      <c r="AN18" s="35">
        <v>79.2539178412074</v>
      </c>
      <c r="AO18" s="35">
        <v>74.26621214964122</v>
      </c>
      <c r="AP18" s="35">
        <v>77.39636836438028</v>
      </c>
    </row>
    <row r="19" spans="1:42" ht="14.25">
      <c r="A19" s="21" t="s">
        <v>60</v>
      </c>
      <c r="B19" s="21">
        <v>40.469741447092225</v>
      </c>
      <c r="C19" s="21">
        <v>39.48967058097803</v>
      </c>
      <c r="D19" s="21">
        <v>38.91472883405099</v>
      </c>
      <c r="E19" s="50">
        <v>37.52341810220847</v>
      </c>
      <c r="F19" s="51">
        <v>33.258784659600174</v>
      </c>
      <c r="G19" s="50">
        <v>34.98425987334811</v>
      </c>
      <c r="H19" s="50">
        <v>35.636661622887935</v>
      </c>
      <c r="I19" s="51">
        <v>33.24227591274597</v>
      </c>
      <c r="J19" s="50">
        <v>28.839518563903894</v>
      </c>
      <c r="K19" s="50">
        <v>29.447028499580085</v>
      </c>
      <c r="L19" s="50">
        <v>28.770310671984156</v>
      </c>
      <c r="M19" s="50">
        <v>34.86579930399592</v>
      </c>
      <c r="N19" s="50">
        <v>34.139822954599325</v>
      </c>
      <c r="O19" s="50">
        <v>33.62209824862127</v>
      </c>
      <c r="P19" s="50">
        <v>33.21606665997838</v>
      </c>
      <c r="Q19" s="50">
        <v>34.72921082465488</v>
      </c>
      <c r="R19" s="50">
        <v>33.97225738238717</v>
      </c>
      <c r="S19" s="50">
        <v>32.13639128791731</v>
      </c>
      <c r="T19" s="50">
        <v>31.72565994040002</v>
      </c>
      <c r="U19" s="50">
        <v>26.61633449007878</v>
      </c>
      <c r="V19" s="30">
        <v>21.80446807053013</v>
      </c>
      <c r="W19" s="30">
        <v>30.460018839480483</v>
      </c>
      <c r="X19" s="30">
        <v>31.569517704603978</v>
      </c>
      <c r="Y19" s="30">
        <v>35.06723576594104</v>
      </c>
      <c r="Z19" s="30">
        <v>32.001408242960686</v>
      </c>
      <c r="AA19" s="30">
        <v>32.16941915898735</v>
      </c>
      <c r="AB19" s="30">
        <v>31.792184780247613</v>
      </c>
      <c r="AC19" s="50">
        <v>30.708331735154736</v>
      </c>
      <c r="AD19" s="50">
        <v>28.44401133374029</v>
      </c>
      <c r="AE19" s="50">
        <v>27.041991835677614</v>
      </c>
      <c r="AF19" s="50">
        <v>25.935786514371628</v>
      </c>
      <c r="AG19" s="35">
        <v>25.574483064959637</v>
      </c>
      <c r="AH19" s="35">
        <v>38.1195936882101</v>
      </c>
      <c r="AI19" s="78">
        <v>22.97271294599439</v>
      </c>
      <c r="AJ19" s="35">
        <v>22.327396131884086</v>
      </c>
      <c r="AK19" s="35">
        <v>22.89468865107889</v>
      </c>
      <c r="AL19" s="35">
        <v>20.342821099878076</v>
      </c>
      <c r="AM19" s="35">
        <v>20.75892754874481</v>
      </c>
      <c r="AN19" s="35">
        <v>19.16690279568497</v>
      </c>
      <c r="AO19" s="35">
        <v>19.679321189281747</v>
      </c>
      <c r="AP19" s="35">
        <v>19.779947683342858</v>
      </c>
    </row>
    <row r="20" spans="1:42" ht="14.25">
      <c r="A20" s="21" t="s">
        <v>96</v>
      </c>
      <c r="B20" s="21"/>
      <c r="C20" s="21"/>
      <c r="D20" s="21"/>
      <c r="E20" s="50"/>
      <c r="F20" s="51"/>
      <c r="G20" s="50"/>
      <c r="H20" s="50"/>
      <c r="I20" s="51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30"/>
      <c r="W20" s="30"/>
      <c r="X20" s="30"/>
      <c r="Y20" s="30"/>
      <c r="Z20" s="30"/>
      <c r="AA20" s="30"/>
      <c r="AB20" s="30"/>
      <c r="AC20" s="50"/>
      <c r="AD20" s="50"/>
      <c r="AE20" s="50"/>
      <c r="AF20" s="50"/>
      <c r="AG20" s="35"/>
      <c r="AH20" s="35"/>
      <c r="AI20" s="78"/>
      <c r="AJ20" s="35"/>
      <c r="AK20" s="35"/>
      <c r="AL20" s="35"/>
      <c r="AM20" s="35"/>
      <c r="AN20" s="35"/>
      <c r="AO20" s="35">
        <v>33.5</v>
      </c>
      <c r="AP20" s="35">
        <v>36.20392695103181</v>
      </c>
    </row>
    <row r="21" spans="1:42" ht="14.25">
      <c r="A21" s="21" t="s">
        <v>97</v>
      </c>
      <c r="B21" s="21">
        <v>19.608661132945382</v>
      </c>
      <c r="C21" s="21">
        <v>20.33758931648489</v>
      </c>
      <c r="D21" s="21">
        <v>19.132952528185456</v>
      </c>
      <c r="E21" s="50">
        <v>23.13301319457806</v>
      </c>
      <c r="F21" s="51">
        <v>24.148637585006583</v>
      </c>
      <c r="G21" s="50">
        <v>25.441445212770773</v>
      </c>
      <c r="H21" s="50">
        <v>26.183194536098846</v>
      </c>
      <c r="I21" s="51">
        <v>25.48567239100077</v>
      </c>
      <c r="J21" s="50">
        <v>27.53666607895346</v>
      </c>
      <c r="K21" s="50">
        <v>27.849514112237117</v>
      </c>
      <c r="L21" s="50">
        <v>32.81235360560602</v>
      </c>
      <c r="M21" s="50">
        <v>33.89366288733006</v>
      </c>
      <c r="N21" s="50">
        <v>35.02832792728415</v>
      </c>
      <c r="O21" s="50">
        <v>36.67457289368704</v>
      </c>
      <c r="P21" s="50">
        <v>34.02187823054425</v>
      </c>
      <c r="Q21" s="50">
        <v>34.12083771147941</v>
      </c>
      <c r="R21" s="50">
        <v>34.4522398389578</v>
      </c>
      <c r="S21" s="50">
        <v>36.170040158964206</v>
      </c>
      <c r="T21" s="50">
        <v>31.005136888150986</v>
      </c>
      <c r="U21" s="50">
        <v>34.24484137289957</v>
      </c>
      <c r="V21" s="30">
        <v>31.216932903668976</v>
      </c>
      <c r="W21" s="30">
        <v>30.586896472288704</v>
      </c>
      <c r="X21" s="30">
        <v>33.12542251367454</v>
      </c>
      <c r="Y21" s="30">
        <v>36.3143689377992</v>
      </c>
      <c r="Z21" s="30">
        <v>31.90293327247609</v>
      </c>
      <c r="AA21" s="30">
        <v>37.3778822140309</v>
      </c>
      <c r="AB21" s="30">
        <v>30.678297377090264</v>
      </c>
      <c r="AC21" s="50">
        <v>27.385100766627662</v>
      </c>
      <c r="AD21" s="50">
        <v>26.059782438405037</v>
      </c>
      <c r="AE21" s="50">
        <v>27.595816600003698</v>
      </c>
      <c r="AF21" s="50">
        <v>29.668567209099116</v>
      </c>
      <c r="AG21" s="35">
        <v>34.42853378476916</v>
      </c>
      <c r="AH21" s="35">
        <v>31.905593940527893</v>
      </c>
      <c r="AI21" s="78">
        <v>27.37297851938582</v>
      </c>
      <c r="AJ21" s="35">
        <v>33.30894585308145</v>
      </c>
      <c r="AK21" s="35">
        <v>31.439963216408202</v>
      </c>
      <c r="AL21" s="35">
        <v>40.919787376816295</v>
      </c>
      <c r="AM21" s="35">
        <v>42.05969373604177</v>
      </c>
      <c r="AN21" s="35">
        <v>43.245306201325256</v>
      </c>
      <c r="AO21" s="35">
        <v>44.33159547308293</v>
      </c>
      <c r="AP21" s="35">
        <v>40.660382318922764</v>
      </c>
    </row>
    <row r="22" spans="1:42" ht="14.25">
      <c r="A22" s="127" t="s">
        <v>61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61"/>
      <c r="S22" s="61"/>
      <c r="T22" s="23"/>
      <c r="U22" s="23"/>
      <c r="V22" s="23"/>
      <c r="W22" s="23"/>
      <c r="X22" s="23"/>
      <c r="Y22" s="23"/>
      <c r="Z22" s="23"/>
      <c r="AA22" s="23"/>
      <c r="AB22" s="23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</row>
    <row r="23" spans="1:42" ht="14.25">
      <c r="A23" s="21" t="s">
        <v>62</v>
      </c>
      <c r="B23" s="21">
        <v>2.2728696800561465</v>
      </c>
      <c r="C23" s="21">
        <v>2.227779620783319</v>
      </c>
      <c r="D23" s="21">
        <v>1.9638261503249903</v>
      </c>
      <c r="E23" s="50">
        <v>1.9273258177381374</v>
      </c>
      <c r="F23" s="51">
        <v>2.417969486073021</v>
      </c>
      <c r="G23" s="50">
        <v>2.311188450922981</v>
      </c>
      <c r="H23" s="50">
        <v>2.1028682214847247</v>
      </c>
      <c r="I23" s="51">
        <v>2.0368936348273357</v>
      </c>
      <c r="J23" s="50">
        <v>2.100266399731314</v>
      </c>
      <c r="K23" s="50">
        <v>1.9460057781487825</v>
      </c>
      <c r="L23" s="50">
        <v>2.0056786723596782</v>
      </c>
      <c r="M23" s="50">
        <v>1.6532345287718648</v>
      </c>
      <c r="N23" s="50">
        <v>1.971953962579462</v>
      </c>
      <c r="O23" s="50">
        <v>1.9446483574291784</v>
      </c>
      <c r="P23" s="50">
        <v>1.774686484147817</v>
      </c>
      <c r="Q23" s="50">
        <v>1.7688525648927977</v>
      </c>
      <c r="R23" s="50">
        <v>1.8664339501381566</v>
      </c>
      <c r="S23" s="50">
        <v>2.1773097262114844</v>
      </c>
      <c r="T23" s="18">
        <v>2.24819185743555</v>
      </c>
      <c r="U23" s="50">
        <v>2.2378243146738646</v>
      </c>
      <c r="V23" s="50">
        <v>2.408106040440466</v>
      </c>
      <c r="W23" s="50">
        <v>2.194750697414854</v>
      </c>
      <c r="X23" s="50">
        <v>2.295872714560889</v>
      </c>
      <c r="Y23" s="35">
        <v>2.418743220873855</v>
      </c>
      <c r="Z23" s="35">
        <v>2.426300626012714</v>
      </c>
      <c r="AA23" s="35">
        <v>1.914324736730733</v>
      </c>
      <c r="AB23" s="35">
        <v>2.0777747274170815</v>
      </c>
      <c r="AC23" s="50">
        <v>2.039705532643473</v>
      </c>
      <c r="AD23" s="18">
        <v>2.3295912592586294</v>
      </c>
      <c r="AE23" s="18">
        <v>2.511127743225135</v>
      </c>
      <c r="AF23" s="18">
        <v>2.494850005480621</v>
      </c>
      <c r="AG23" s="76">
        <v>2.5106423427779685</v>
      </c>
      <c r="AH23" s="76">
        <v>2.9888205523785865</v>
      </c>
      <c r="AI23" s="76">
        <v>2.705228359480867</v>
      </c>
      <c r="AJ23" s="76">
        <v>3.0010102094280273</v>
      </c>
      <c r="AK23" s="76">
        <v>3.0565767012770544</v>
      </c>
      <c r="AL23" s="76">
        <v>4.940269529713335</v>
      </c>
      <c r="AM23" s="76">
        <v>4.682649617850236</v>
      </c>
      <c r="AN23" s="76">
        <v>4.659887350265907</v>
      </c>
      <c r="AO23" s="76">
        <v>4.795677760679537</v>
      </c>
      <c r="AP23" s="76">
        <v>5.086046518562686</v>
      </c>
    </row>
    <row r="24" spans="1:42" ht="14.25">
      <c r="A24" s="21" t="s">
        <v>63</v>
      </c>
      <c r="B24" s="21">
        <v>14.569662266839925</v>
      </c>
      <c r="C24" s="21">
        <v>16.62055938834301</v>
      </c>
      <c r="D24" s="21">
        <v>14.476388803321344</v>
      </c>
      <c r="E24" s="50">
        <v>13.168269182321888</v>
      </c>
      <c r="F24" s="51">
        <v>15.736329758472026</v>
      </c>
      <c r="G24" s="50">
        <v>15.231242040445075</v>
      </c>
      <c r="H24" s="50">
        <v>14.019136914130947</v>
      </c>
      <c r="I24" s="51">
        <v>13.22716588870996</v>
      </c>
      <c r="J24" s="50">
        <v>13.174018028400617</v>
      </c>
      <c r="K24" s="50">
        <v>12.040416010800982</v>
      </c>
      <c r="L24" s="50">
        <v>12.184502613785263</v>
      </c>
      <c r="M24" s="50">
        <v>9.920569582201797</v>
      </c>
      <c r="N24" s="50">
        <v>12.232210467161046</v>
      </c>
      <c r="O24" s="50">
        <v>12.447645929510903</v>
      </c>
      <c r="P24" s="50">
        <v>11.52888426318605</v>
      </c>
      <c r="Q24" s="50">
        <v>11.471339950788568</v>
      </c>
      <c r="R24" s="50">
        <v>12.350207009429315</v>
      </c>
      <c r="S24" s="50">
        <v>14.619849918396968</v>
      </c>
      <c r="T24" s="50">
        <v>15.047768821488491</v>
      </c>
      <c r="U24" s="50">
        <v>15.219429153499833</v>
      </c>
      <c r="V24" s="50">
        <v>15.736260955466076</v>
      </c>
      <c r="W24" s="50">
        <v>13.738553151780467</v>
      </c>
      <c r="X24" s="50">
        <v>14.200620137330624</v>
      </c>
      <c r="Y24" s="35">
        <v>14.843217629425665</v>
      </c>
      <c r="Z24" s="35">
        <v>14.958869645444583</v>
      </c>
      <c r="AA24" s="35">
        <v>11.936996789754453</v>
      </c>
      <c r="AB24" s="35">
        <v>13.546133571247845</v>
      </c>
      <c r="AC24" s="50">
        <v>13.806585232534951</v>
      </c>
      <c r="AD24" s="18">
        <v>15.646937297583413</v>
      </c>
      <c r="AE24" s="18">
        <v>16.40061433988963</v>
      </c>
      <c r="AF24" s="18">
        <v>16.380193875619256</v>
      </c>
      <c r="AG24" s="76">
        <v>16.894247727633633</v>
      </c>
      <c r="AH24" s="76">
        <v>20.287719621841653</v>
      </c>
      <c r="AI24" s="76">
        <v>18.33909482152336</v>
      </c>
      <c r="AJ24" s="76">
        <v>20.203505908802175</v>
      </c>
      <c r="AK24" s="76">
        <v>20.344011405508272</v>
      </c>
      <c r="AL24" s="76">
        <v>21.86554904927234</v>
      </c>
      <c r="AM24" s="76">
        <v>21.73073225850553</v>
      </c>
      <c r="AN24" s="76">
        <v>21.518163222144256</v>
      </c>
      <c r="AO24" s="76">
        <v>22.19944769700216</v>
      </c>
      <c r="AP24" s="76">
        <v>24.727732376364155</v>
      </c>
    </row>
    <row r="25" spans="1:42" ht="14.25">
      <c r="A25" s="24" t="s">
        <v>64</v>
      </c>
      <c r="B25" s="24">
        <v>9.468006800467798</v>
      </c>
      <c r="C25" s="24">
        <v>8.72737629882265</v>
      </c>
      <c r="D25" s="24">
        <v>8.192176207076967</v>
      </c>
      <c r="E25" s="50">
        <v>7.826250941707769</v>
      </c>
      <c r="F25" s="51">
        <v>8.87554757282971</v>
      </c>
      <c r="G25" s="50">
        <v>9.029298859006595</v>
      </c>
      <c r="H25" s="50">
        <v>8.743456942294001</v>
      </c>
      <c r="I25" s="51">
        <v>8.774135688195322</v>
      </c>
      <c r="J25" s="50">
        <v>9.676917709924131</v>
      </c>
      <c r="K25" s="50">
        <v>9.603753084254192</v>
      </c>
      <c r="L25" s="50">
        <v>9.879650265166655</v>
      </c>
      <c r="M25" s="50">
        <v>9.56319990929693</v>
      </c>
      <c r="N25" s="50">
        <v>9.280601749440999</v>
      </c>
      <c r="O25" s="50">
        <v>9.332894452582751</v>
      </c>
      <c r="P25" s="50">
        <v>9.031685325241156</v>
      </c>
      <c r="Q25" s="50">
        <v>8.907165441563263</v>
      </c>
      <c r="R25" s="50">
        <v>9.345490351189623</v>
      </c>
      <c r="S25" s="50">
        <v>9.211557936908129</v>
      </c>
      <c r="T25" s="50">
        <v>8.982136491775767</v>
      </c>
      <c r="U25" s="50">
        <v>8.637500792482857</v>
      </c>
      <c r="V25" s="50">
        <v>9.596973144430704</v>
      </c>
      <c r="W25" s="50">
        <v>9.545175749823224</v>
      </c>
      <c r="X25" s="50">
        <v>9.627235806238513</v>
      </c>
      <c r="Y25" s="35">
        <v>9.251497821060019</v>
      </c>
      <c r="Z25" s="35">
        <v>9.738919668058541</v>
      </c>
      <c r="AA25" s="35">
        <v>8.947607914758853</v>
      </c>
      <c r="AB25" s="35">
        <v>8.714083028247948</v>
      </c>
      <c r="AC25" s="50">
        <v>8.473756729667992</v>
      </c>
      <c r="AD25" s="18">
        <v>9.191257751888246</v>
      </c>
      <c r="AE25" s="18">
        <v>9.612085345782157</v>
      </c>
      <c r="AF25" s="18">
        <v>8.99182925044245</v>
      </c>
      <c r="AG25" s="76">
        <v>8.872865116851155</v>
      </c>
      <c r="AH25" s="76">
        <v>8.599368542320446</v>
      </c>
      <c r="AI25" s="76">
        <v>8.346262250992881</v>
      </c>
      <c r="AJ25" s="76">
        <v>8.957616747424586</v>
      </c>
      <c r="AK25" s="76">
        <v>8.870364773030994</v>
      </c>
      <c r="AL25" s="76">
        <v>9.445288644886904</v>
      </c>
      <c r="AM25" s="76">
        <v>9.790332627015895</v>
      </c>
      <c r="AN25" s="76">
        <v>9.572749959331613</v>
      </c>
      <c r="AO25" s="76">
        <v>10.035118419603364</v>
      </c>
      <c r="AP25" s="76">
        <v>10.287093341412778</v>
      </c>
    </row>
    <row r="26" spans="1:42" ht="14.25">
      <c r="A26" s="21" t="s">
        <v>65</v>
      </c>
      <c r="B26" s="21">
        <v>17.32913322053429</v>
      </c>
      <c r="C26" s="21">
        <v>17.17733767166336</v>
      </c>
      <c r="D26" s="21">
        <v>16.676034593864053</v>
      </c>
      <c r="E26" s="50">
        <v>16.09441209103534</v>
      </c>
      <c r="F26" s="51">
        <v>16.820368054758163</v>
      </c>
      <c r="G26" s="50">
        <v>15.943688399324852</v>
      </c>
      <c r="H26" s="50">
        <v>15.568380525003258</v>
      </c>
      <c r="I26" s="51">
        <v>15.3475795535901</v>
      </c>
      <c r="J26" s="50">
        <v>15.670487565892097</v>
      </c>
      <c r="K26" s="50">
        <v>15.38317413588569</v>
      </c>
      <c r="L26" s="50">
        <v>14.972693978748945</v>
      </c>
      <c r="M26" s="50">
        <v>14.373509902465905</v>
      </c>
      <c r="N26" s="50">
        <v>14.833442171030711</v>
      </c>
      <c r="O26" s="50">
        <v>14.767270641525734</v>
      </c>
      <c r="P26" s="50">
        <v>14.526215663662459</v>
      </c>
      <c r="Q26" s="50">
        <v>14.434296262260274</v>
      </c>
      <c r="R26" s="50">
        <v>14.839924827087955</v>
      </c>
      <c r="S26" s="50">
        <v>14.735945027772582</v>
      </c>
      <c r="T26" s="50">
        <v>14.64404055387408</v>
      </c>
      <c r="U26" s="50">
        <v>14.376206875774814</v>
      </c>
      <c r="V26" s="50">
        <v>15.46200100247248</v>
      </c>
      <c r="W26" s="50">
        <v>14.937174269849107</v>
      </c>
      <c r="X26" s="50">
        <v>14.539876826098052</v>
      </c>
      <c r="Y26" s="35">
        <v>14.65224118014739</v>
      </c>
      <c r="Z26" s="35">
        <v>15.412255548676873</v>
      </c>
      <c r="AA26" s="35">
        <v>14.402094452030992</v>
      </c>
      <c r="AB26" s="35">
        <v>13.978252863852639</v>
      </c>
      <c r="AC26" s="50">
        <v>13.751915610892334</v>
      </c>
      <c r="AD26" s="18">
        <v>14.507805077898613</v>
      </c>
      <c r="AE26" s="18">
        <v>14.611132266011303</v>
      </c>
      <c r="AF26" s="18">
        <v>14.181701355959397</v>
      </c>
      <c r="AG26" s="76">
        <v>13.99772597096844</v>
      </c>
      <c r="AH26" s="76">
        <v>14.407456060308558</v>
      </c>
      <c r="AI26" s="76">
        <v>14.403888920006045</v>
      </c>
      <c r="AJ26" s="76">
        <v>14.272467383940645</v>
      </c>
      <c r="AK26" s="76">
        <v>13.889738134486304</v>
      </c>
      <c r="AL26" s="76">
        <v>14.118322507513344</v>
      </c>
      <c r="AM26" s="76">
        <v>14.327312395082584</v>
      </c>
      <c r="AN26" s="76">
        <v>14.100737099215491</v>
      </c>
      <c r="AO26" s="76">
        <v>14.569961990098406</v>
      </c>
      <c r="AP26" s="76">
        <v>14.211670767543454</v>
      </c>
    </row>
    <row r="27" spans="1:42" ht="14.25">
      <c r="A27" s="21" t="s">
        <v>66</v>
      </c>
      <c r="B27" s="21">
        <v>3.697348018996227</v>
      </c>
      <c r="C27" s="21">
        <v>2.9114669440050265</v>
      </c>
      <c r="D27" s="21">
        <v>2.795095737855268</v>
      </c>
      <c r="E27" s="50">
        <v>2.858539179978736</v>
      </c>
      <c r="F27" s="51">
        <v>2.8688153114963244</v>
      </c>
      <c r="G27" s="50">
        <v>2.7341064807687507</v>
      </c>
      <c r="H27" s="50">
        <v>2.7319346224494097</v>
      </c>
      <c r="I27" s="51">
        <v>2.916104214961313</v>
      </c>
      <c r="J27" s="50">
        <v>3.232049257503937</v>
      </c>
      <c r="K27" s="50">
        <v>3.231967793235856</v>
      </c>
      <c r="L27" s="50">
        <v>3.2633592292029854</v>
      </c>
      <c r="M27" s="50">
        <v>3.402112859906934</v>
      </c>
      <c r="N27" s="50">
        <v>3.2737946697435834</v>
      </c>
      <c r="O27" s="50">
        <v>3.1274437099909673</v>
      </c>
      <c r="P27" s="50">
        <v>3.075711778498392</v>
      </c>
      <c r="Q27" s="50">
        <v>3.188550621246894</v>
      </c>
      <c r="R27" s="50">
        <v>3.4415227467989182</v>
      </c>
      <c r="S27" s="50">
        <v>3.3836093857297542</v>
      </c>
      <c r="T27" s="50">
        <v>3.345620623439225</v>
      </c>
      <c r="U27" s="50">
        <v>3.1980775683240434</v>
      </c>
      <c r="V27" s="50">
        <v>2.981696467375202</v>
      </c>
      <c r="W27" s="50">
        <v>3.1538458388468</v>
      </c>
      <c r="X27" s="50">
        <v>3.1963738001339137</v>
      </c>
      <c r="Y27" s="35">
        <v>3.214810926203235</v>
      </c>
      <c r="Z27" s="35">
        <v>3.4615014521372425</v>
      </c>
      <c r="AA27" s="35">
        <v>3.4232748602732213</v>
      </c>
      <c r="AB27" s="35">
        <v>3.3559887241315494</v>
      </c>
      <c r="AC27" s="50">
        <v>3.1200363706558885</v>
      </c>
      <c r="AD27" s="18">
        <v>3.1323668595859187</v>
      </c>
      <c r="AE27" s="18">
        <v>3.08118791898025</v>
      </c>
      <c r="AF27" s="18">
        <v>3.119995449982103</v>
      </c>
      <c r="AG27" s="76">
        <v>3.002966241519073</v>
      </c>
      <c r="AH27" s="76">
        <v>3.1077767206869273</v>
      </c>
      <c r="AI27" s="76">
        <v>3.1461258233733176</v>
      </c>
      <c r="AJ27" s="76">
        <v>3.1174472778111197</v>
      </c>
      <c r="AK27" s="76">
        <v>3.134298817082396</v>
      </c>
      <c r="AL27" s="76">
        <v>2.9994671203017176</v>
      </c>
      <c r="AM27" s="76">
        <v>2.9754278805503</v>
      </c>
      <c r="AN27" s="76">
        <v>2.8274989535220834</v>
      </c>
      <c r="AO27" s="76">
        <v>3.041349763889847</v>
      </c>
      <c r="AP27" s="76">
        <v>3.0196413840997653</v>
      </c>
    </row>
    <row r="28" spans="1:42" ht="14.25">
      <c r="A28" s="21" t="s">
        <v>67</v>
      </c>
      <c r="B28" s="21">
        <v>81.6163885153572</v>
      </c>
      <c r="C28" s="21">
        <v>81.14883890938304</v>
      </c>
      <c r="D28" s="21">
        <v>82.10689508373854</v>
      </c>
      <c r="E28" s="50">
        <v>82.72498321143212</v>
      </c>
      <c r="F28" s="51">
        <v>81.15860787622645</v>
      </c>
      <c r="G28" s="50">
        <v>79.62141744852542</v>
      </c>
      <c r="H28" s="50">
        <v>81.35117696867223</v>
      </c>
      <c r="I28" s="51">
        <v>81.83008019789855</v>
      </c>
      <c r="J28" s="50">
        <v>79.24506553607256</v>
      </c>
      <c r="K28" s="50">
        <v>80.44762050146232</v>
      </c>
      <c r="L28" s="50">
        <v>79.98100281031688</v>
      </c>
      <c r="M28" s="50">
        <v>83.22687931255142</v>
      </c>
      <c r="N28" s="50">
        <v>79.74542050119486</v>
      </c>
      <c r="O28" s="50">
        <v>79.60722620595256</v>
      </c>
      <c r="P28" s="50">
        <v>80.44411890624939</v>
      </c>
      <c r="Q28" s="50">
        <v>80.43215833509268</v>
      </c>
      <c r="R28" s="50">
        <v>78.86821686695654</v>
      </c>
      <c r="S28" s="50">
        <v>77.25825351831071</v>
      </c>
      <c r="T28" s="50">
        <v>75.9648602189294</v>
      </c>
      <c r="U28" s="50">
        <v>75.52329347254164</v>
      </c>
      <c r="V28" s="50">
        <v>75.4026357638601</v>
      </c>
      <c r="W28" s="50">
        <v>77.1960318673241</v>
      </c>
      <c r="X28" s="50">
        <v>76.3174046681111</v>
      </c>
      <c r="Y28" s="35">
        <v>75.27098783912048</v>
      </c>
      <c r="Z28" s="35">
        <v>74.40200131287175</v>
      </c>
      <c r="AA28" s="35">
        <v>78.10668170323696</v>
      </c>
      <c r="AB28" s="35">
        <v>76.28161890760869</v>
      </c>
      <c r="AC28" s="50">
        <v>76.62215928787836</v>
      </c>
      <c r="AD28" s="18">
        <v>73.23936604498797</v>
      </c>
      <c r="AE28" s="18">
        <v>71.86520825036018</v>
      </c>
      <c r="AF28" s="18">
        <v>72.19607802813228</v>
      </c>
      <c r="AG28" s="76">
        <v>72.17867014573113</v>
      </c>
      <c r="AH28" s="76">
        <v>66.83008526674125</v>
      </c>
      <c r="AI28" s="76">
        <v>69.53337680182243</v>
      </c>
      <c r="AJ28" s="76">
        <v>66.37166869174389</v>
      </c>
      <c r="AK28" s="76">
        <v>65.46690885965356</v>
      </c>
      <c r="AL28" s="76">
        <v>64.27920935182789</v>
      </c>
      <c r="AM28" s="76">
        <v>65.14816424745214</v>
      </c>
      <c r="AN28" s="76">
        <v>64.6119092249707</v>
      </c>
      <c r="AO28" s="76">
        <v>65.51945264777792</v>
      </c>
      <c r="AP28" s="76">
        <v>62.16295031352105</v>
      </c>
    </row>
    <row r="29" spans="1:42" ht="14.25">
      <c r="A29" s="21" t="s">
        <v>68</v>
      </c>
      <c r="B29" s="21">
        <v>51.13038108376501</v>
      </c>
      <c r="C29" s="21">
        <v>50.316064785828104</v>
      </c>
      <c r="D29" s="21">
        <v>50.799036220430224</v>
      </c>
      <c r="E29" s="50">
        <v>50.93019788172679</v>
      </c>
      <c r="F29" s="51">
        <v>44.27247239831261</v>
      </c>
      <c r="G29" s="50">
        <v>46.578000181499426</v>
      </c>
      <c r="H29" s="50">
        <v>47.13744310368206</v>
      </c>
      <c r="I29" s="51">
        <v>47.94840147469502</v>
      </c>
      <c r="J29" s="50">
        <v>49.44192810118101</v>
      </c>
      <c r="K29" s="50">
        <v>50.54111290071282</v>
      </c>
      <c r="L29" s="50">
        <v>49.63188659888225</v>
      </c>
      <c r="M29" s="50">
        <v>51.184399230362686</v>
      </c>
      <c r="N29" s="50">
        <v>49.17175100949612</v>
      </c>
      <c r="O29" s="50">
        <v>49.32684699886065</v>
      </c>
      <c r="P29" s="50">
        <v>49.62179987721555</v>
      </c>
      <c r="Q29" s="50">
        <v>48.73829077770391</v>
      </c>
      <c r="R29" s="50">
        <v>45.77745752977637</v>
      </c>
      <c r="S29" s="50">
        <v>45.327976718944825</v>
      </c>
      <c r="T29" s="50">
        <v>45.757452621234364</v>
      </c>
      <c r="U29" s="50">
        <v>45.52679303584098</v>
      </c>
      <c r="V29" s="50">
        <v>43.89636086700652</v>
      </c>
      <c r="W29" s="50">
        <v>44.62034970313263</v>
      </c>
      <c r="X29" s="50">
        <v>44.117393436155616</v>
      </c>
      <c r="Y29" s="35">
        <v>43.580594972904684</v>
      </c>
      <c r="Z29" s="35">
        <v>44.30967725448729</v>
      </c>
      <c r="AA29" s="35">
        <v>42.10927088083056</v>
      </c>
      <c r="AB29" s="35">
        <v>39.920127693084076</v>
      </c>
      <c r="AC29" s="50">
        <v>39.99004456817447</v>
      </c>
      <c r="AD29" s="18">
        <v>37.22908168920644</v>
      </c>
      <c r="AE29" s="18">
        <v>36.09558069934544</v>
      </c>
      <c r="AF29" s="18">
        <v>36.29803148338085</v>
      </c>
      <c r="AG29" s="76">
        <v>36.71178292949909</v>
      </c>
      <c r="AH29" s="76">
        <v>37.7525739523617</v>
      </c>
      <c r="AI29" s="76">
        <v>37.989058088359606</v>
      </c>
      <c r="AJ29" s="76">
        <v>37.49890503399326</v>
      </c>
      <c r="AK29" s="76">
        <v>38.51914667788271</v>
      </c>
      <c r="AL29" s="76">
        <v>38.32229512593504</v>
      </c>
      <c r="AM29" s="76">
        <v>39.743251355675</v>
      </c>
      <c r="AN29" s="76">
        <v>38.76978820685025</v>
      </c>
      <c r="AO29" s="76">
        <v>39.485220602380494</v>
      </c>
      <c r="AP29" s="76">
        <v>33.47845549835166</v>
      </c>
    </row>
    <row r="30" spans="1:42" ht="14.25">
      <c r="A30" s="127" t="s">
        <v>69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61"/>
      <c r="S30" s="61"/>
      <c r="T30" s="23"/>
      <c r="U30" s="23"/>
      <c r="V30" s="23"/>
      <c r="W30" s="23"/>
      <c r="X30" s="23"/>
      <c r="Y30" s="23"/>
      <c r="Z30" s="23"/>
      <c r="AA30" s="23"/>
      <c r="AB30" s="23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>
        <v>0</v>
      </c>
      <c r="AP30" s="55">
        <v>0</v>
      </c>
    </row>
    <row r="31" spans="1:42" ht="14.25">
      <c r="A31" s="21" t="s">
        <v>70</v>
      </c>
      <c r="B31" s="21">
        <v>14.857564791083524</v>
      </c>
      <c r="C31" s="21">
        <v>12.295591050494858</v>
      </c>
      <c r="D31" s="21">
        <v>12.79727496317951</v>
      </c>
      <c r="E31" s="50">
        <v>6.206263936391386</v>
      </c>
      <c r="F31" s="51">
        <v>11.037238801339347</v>
      </c>
      <c r="G31" s="50">
        <v>13.119369619276778</v>
      </c>
      <c r="H31" s="50">
        <v>9.12319778181452</v>
      </c>
      <c r="I31" s="51">
        <v>9.697030481641109</v>
      </c>
      <c r="J31" s="50">
        <v>9.423417182955525</v>
      </c>
      <c r="K31" s="50">
        <v>11.526664386695252</v>
      </c>
      <c r="L31" s="50">
        <v>6.506662659795591</v>
      </c>
      <c r="M31" s="50">
        <v>2.5239442404888486</v>
      </c>
      <c r="N31" s="50">
        <v>6.118971758399159</v>
      </c>
      <c r="O31" s="50">
        <v>8.219618583975123</v>
      </c>
      <c r="P31" s="50">
        <v>7.10639266470355</v>
      </c>
      <c r="Q31" s="50">
        <v>7.685349293198905</v>
      </c>
      <c r="R31" s="50">
        <v>6.234478083054188</v>
      </c>
      <c r="S31" s="50">
        <v>7.508921901041714</v>
      </c>
      <c r="T31" s="50">
        <v>5.32971800549291</v>
      </c>
      <c r="U31" s="26">
        <v>3.7138731639714497</v>
      </c>
      <c r="V31" s="53">
        <v>8.796155625929119</v>
      </c>
      <c r="W31" s="52">
        <v>9.615755295507759</v>
      </c>
      <c r="X31" s="52">
        <v>8.651198091943131</v>
      </c>
      <c r="Y31" s="52">
        <v>4.8931437450840205</v>
      </c>
      <c r="Z31" s="52">
        <v>3.1173032205857134</v>
      </c>
      <c r="AA31" s="52">
        <v>5.3848649945364295</v>
      </c>
      <c r="AB31" s="52">
        <v>5.24582930318239</v>
      </c>
      <c r="AC31" s="50">
        <v>1.4688986034843567</v>
      </c>
      <c r="AD31" s="33">
        <v>-3.050566848689227</v>
      </c>
      <c r="AE31" s="33">
        <v>0.7973135594325984</v>
      </c>
      <c r="AF31" s="33">
        <v>-2.237734241937313</v>
      </c>
      <c r="AG31" s="57">
        <v>0.18234765721347915</v>
      </c>
      <c r="AH31" s="57">
        <v>7.659259528265125</v>
      </c>
      <c r="AI31" s="78">
        <v>3.9281393285196713</v>
      </c>
      <c r="AJ31" s="57">
        <v>3.8946082697204267</v>
      </c>
      <c r="AK31" s="89">
        <v>-1.425881523416686</v>
      </c>
      <c r="AL31" s="89">
        <v>0.2828214849843747</v>
      </c>
      <c r="AM31" s="89">
        <v>-7.670725762828684</v>
      </c>
      <c r="AN31" s="89">
        <v>-13.269233267122656</v>
      </c>
      <c r="AO31" s="89">
        <v>-11.063545407402556</v>
      </c>
      <c r="AP31" s="89">
        <v>-5.648184481963387</v>
      </c>
    </row>
    <row r="32" spans="1:42" ht="14.25">
      <c r="A32" s="21" t="s">
        <v>85</v>
      </c>
      <c r="B32" s="21">
        <v>0</v>
      </c>
      <c r="C32" s="21">
        <v>0</v>
      </c>
      <c r="D32" s="21">
        <v>0</v>
      </c>
      <c r="E32" s="50">
        <v>0</v>
      </c>
      <c r="F32" s="51">
        <v>0</v>
      </c>
      <c r="G32" s="50">
        <v>0</v>
      </c>
      <c r="H32" s="50">
        <v>0</v>
      </c>
      <c r="I32" s="51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26">
        <v>276.56302522402643</v>
      </c>
      <c r="T32" s="26">
        <v>282.66575085849706</v>
      </c>
      <c r="U32" s="26">
        <v>290.41494341036775</v>
      </c>
      <c r="V32" s="26">
        <v>181.5174239626973</v>
      </c>
      <c r="W32" s="26">
        <v>172.49063907567722</v>
      </c>
      <c r="X32" s="26">
        <v>184.23407718948764</v>
      </c>
      <c r="Y32" s="52">
        <v>213.02464953443157</v>
      </c>
      <c r="Z32" s="52">
        <v>202.43061555861357</v>
      </c>
      <c r="AA32" s="52">
        <v>246.67108415450318</v>
      </c>
      <c r="AB32" s="52">
        <v>246.93338411558798</v>
      </c>
      <c r="AC32" s="50">
        <v>252.62769523260496</v>
      </c>
      <c r="AD32" s="33">
        <v>239.15074549952502</v>
      </c>
      <c r="AE32" s="33">
        <v>220.1471392356456</v>
      </c>
      <c r="AF32" s="33">
        <v>214.78388094815097</v>
      </c>
      <c r="AG32" s="57">
        <v>262.1891364851033</v>
      </c>
      <c r="AH32" s="57">
        <v>355.61639035022796</v>
      </c>
      <c r="AI32" s="78">
        <v>216.73749690242357</v>
      </c>
      <c r="AJ32" s="57">
        <v>243.98517167489575</v>
      </c>
      <c r="AK32" s="89">
        <v>221.2543030282315</v>
      </c>
      <c r="AL32" s="89">
        <v>235.88602108275668</v>
      </c>
      <c r="AM32" s="89">
        <v>280.4427190405143</v>
      </c>
      <c r="AN32" s="89">
        <v>276.2173410261581</v>
      </c>
      <c r="AO32" s="89">
        <v>227.29157470716098</v>
      </c>
      <c r="AP32" s="89">
        <v>268.7189656737468</v>
      </c>
    </row>
    <row r="33" spans="1:42" ht="14.25">
      <c r="A33" s="21" t="s">
        <v>86</v>
      </c>
      <c r="B33" s="21">
        <v>0</v>
      </c>
      <c r="C33" s="21">
        <v>0</v>
      </c>
      <c r="D33" s="21">
        <v>0</v>
      </c>
      <c r="E33" s="50">
        <v>0</v>
      </c>
      <c r="F33" s="51">
        <v>0</v>
      </c>
      <c r="G33" s="50">
        <v>0</v>
      </c>
      <c r="H33" s="50">
        <v>0</v>
      </c>
      <c r="I33" s="51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26">
        <v>224.94469612165733</v>
      </c>
      <c r="T33" s="26">
        <v>212.71291353831035</v>
      </c>
      <c r="U33" s="26">
        <v>211.31402029873234</v>
      </c>
      <c r="V33" s="32">
        <v>163.49941162735175</v>
      </c>
      <c r="W33" s="38">
        <v>153.1651061657657</v>
      </c>
      <c r="X33" s="38">
        <v>138.14431103135908</v>
      </c>
      <c r="Y33" s="52">
        <v>128.4321308582731</v>
      </c>
      <c r="Z33" s="52">
        <v>133.68026825659095</v>
      </c>
      <c r="AA33" s="52">
        <v>174.48742519932964</v>
      </c>
      <c r="AB33" s="52">
        <v>150.4835320426006</v>
      </c>
      <c r="AC33" s="50">
        <v>153.0844075103154</v>
      </c>
      <c r="AD33" s="33">
        <v>149.76415432325277</v>
      </c>
      <c r="AE33" s="33">
        <v>151.3814716304925</v>
      </c>
      <c r="AF33" s="33">
        <v>151.98296420212088</v>
      </c>
      <c r="AG33" s="57">
        <v>154.7077663409377</v>
      </c>
      <c r="AH33" s="57">
        <v>163.11774250398625</v>
      </c>
      <c r="AI33" s="78">
        <v>138.0504295118032</v>
      </c>
      <c r="AJ33" s="57">
        <v>155.54832777448908</v>
      </c>
      <c r="AK33" s="89">
        <v>166.3787337418961</v>
      </c>
      <c r="AL33" s="89">
        <v>199.36923114651418</v>
      </c>
      <c r="AM33" s="89">
        <v>161.10022957261728</v>
      </c>
      <c r="AN33" s="89">
        <v>171.29016989455758</v>
      </c>
      <c r="AO33" s="89">
        <v>152.72676605590735</v>
      </c>
      <c r="AP33" s="89">
        <v>165.5226506931705</v>
      </c>
    </row>
    <row r="34" spans="1:42" ht="14.25">
      <c r="A34" s="21" t="s">
        <v>87</v>
      </c>
      <c r="B34" s="21">
        <v>47.38922517252105</v>
      </c>
      <c r="C34" s="21">
        <v>56.36363936820705</v>
      </c>
      <c r="D34" s="21">
        <v>56.42043658232564</v>
      </c>
      <c r="E34" s="50">
        <v>50.677398715040255</v>
      </c>
      <c r="F34" s="51">
        <v>46.49484130184559</v>
      </c>
      <c r="G34" s="50">
        <v>51.122965144242684</v>
      </c>
      <c r="H34" s="50">
        <v>47.93321522004577</v>
      </c>
      <c r="I34" s="51">
        <v>47.22970547165033</v>
      </c>
      <c r="J34" s="50">
        <v>44.61373352873743</v>
      </c>
      <c r="K34" s="50">
        <v>43.15856016727867</v>
      </c>
      <c r="L34" s="50">
        <v>42.65699352969873</v>
      </c>
      <c r="M34" s="50">
        <v>43.87535332530661</v>
      </c>
      <c r="N34" s="50">
        <v>45.44115764588063</v>
      </c>
      <c r="O34" s="50">
        <v>46.09819841034478</v>
      </c>
      <c r="P34" s="50">
        <v>46.18602986095131</v>
      </c>
      <c r="Q34" s="50">
        <v>44.95054985501793</v>
      </c>
      <c r="R34" s="50">
        <v>43.24851098072002</v>
      </c>
      <c r="S34" s="26">
        <v>34.10574785014733</v>
      </c>
      <c r="T34" s="26">
        <v>35.49965494695531</v>
      </c>
      <c r="U34" s="26">
        <v>37.17994253570226</v>
      </c>
      <c r="V34" s="31">
        <v>37.90717886720149</v>
      </c>
      <c r="W34" s="37">
        <v>39.19745182960523</v>
      </c>
      <c r="X34" s="37">
        <v>36.467687280029146</v>
      </c>
      <c r="Y34" s="37">
        <v>40.079752822165794</v>
      </c>
      <c r="Z34" s="37">
        <v>41.580256015917776</v>
      </c>
      <c r="AA34" s="37">
        <v>39.45061543045262</v>
      </c>
      <c r="AB34" s="37">
        <v>38.85404510044795</v>
      </c>
      <c r="AC34" s="50">
        <v>43.62562047382495</v>
      </c>
      <c r="AD34" s="32">
        <v>38.90276716255362</v>
      </c>
      <c r="AE34" s="32">
        <v>41.328284014514054</v>
      </c>
      <c r="AF34" s="32">
        <v>41.67678410476584</v>
      </c>
      <c r="AG34" s="57">
        <v>45.85379803075028</v>
      </c>
      <c r="AH34" s="57">
        <v>44.737424535916674</v>
      </c>
      <c r="AI34" s="78">
        <v>45.076803163694315</v>
      </c>
      <c r="AJ34" s="57">
        <v>45.2857364445321</v>
      </c>
      <c r="AK34" s="89">
        <v>46.59817987158194</v>
      </c>
      <c r="AL34" s="89">
        <v>48.52318591867883</v>
      </c>
      <c r="AM34" s="89">
        <v>45.0915884307453</v>
      </c>
      <c r="AN34" s="89">
        <v>42.696358599548525</v>
      </c>
      <c r="AO34" s="89">
        <v>44.08326599818124</v>
      </c>
      <c r="AP34" s="89">
        <v>40.13883284536096</v>
      </c>
    </row>
    <row r="35" spans="1:42" ht="14.25">
      <c r="A35" s="21" t="s">
        <v>71</v>
      </c>
      <c r="B35" s="21">
        <v>13.646053970113195</v>
      </c>
      <c r="C35" s="21">
        <v>13.419903841106146</v>
      </c>
      <c r="D35" s="21">
        <v>12.60359887311854</v>
      </c>
      <c r="E35" s="50">
        <v>12.656957454939707</v>
      </c>
      <c r="F35" s="51">
        <v>12.848747748382921</v>
      </c>
      <c r="G35" s="50">
        <v>14.69426866147624</v>
      </c>
      <c r="H35" s="50">
        <v>15.163236763172517</v>
      </c>
      <c r="I35" s="51">
        <v>16.219988579290575</v>
      </c>
      <c r="J35" s="50">
        <v>15.089278675971784</v>
      </c>
      <c r="K35" s="50">
        <v>15.267269709471758</v>
      </c>
      <c r="L35" s="50">
        <v>18.508467144579356</v>
      </c>
      <c r="M35" s="50">
        <v>18.28729014396923</v>
      </c>
      <c r="N35" s="50">
        <v>16.262802034439574</v>
      </c>
      <c r="O35" s="50">
        <v>17.682428085389546</v>
      </c>
      <c r="P35" s="50">
        <v>21.134198466626458</v>
      </c>
      <c r="Q35" s="50">
        <v>21.31022491734226</v>
      </c>
      <c r="R35" s="50">
        <v>21.6596905553819</v>
      </c>
      <c r="S35" s="50">
        <v>19.516756719519464</v>
      </c>
      <c r="T35" s="50">
        <v>19.899404609554157</v>
      </c>
      <c r="U35" s="50">
        <v>18.771113278916594</v>
      </c>
      <c r="V35" s="53">
        <v>17.823500642187255</v>
      </c>
      <c r="W35" s="52">
        <v>18.14314916517736</v>
      </c>
      <c r="X35" s="52">
        <v>17.65625785239989</v>
      </c>
      <c r="Y35" s="52">
        <v>17.561983975746532</v>
      </c>
      <c r="Z35" s="52">
        <v>22.7846037631034</v>
      </c>
      <c r="AA35" s="52">
        <v>22.182812568226097</v>
      </c>
      <c r="AB35" s="52">
        <v>23.018250172893328</v>
      </c>
      <c r="AC35" s="50">
        <v>25.946658419061986</v>
      </c>
      <c r="AD35" s="33">
        <v>23.904991840327646</v>
      </c>
      <c r="AE35" s="33">
        <v>24.23903846287494</v>
      </c>
      <c r="AF35" s="33">
        <v>24.930543856328296</v>
      </c>
      <c r="AG35" s="57">
        <v>24.591394621950183</v>
      </c>
      <c r="AH35" s="57">
        <v>22.185756207309545</v>
      </c>
      <c r="AI35" s="78">
        <v>24.004754157921575</v>
      </c>
      <c r="AJ35" s="57">
        <v>22.191644433647923</v>
      </c>
      <c r="AK35" s="89">
        <v>25.750045885867788</v>
      </c>
      <c r="AL35" s="89">
        <v>22.22605742800558</v>
      </c>
      <c r="AM35" s="89">
        <v>22.337332279609136</v>
      </c>
      <c r="AN35" s="89">
        <v>20.303755634426533</v>
      </c>
      <c r="AO35" s="89">
        <v>23.410933437490453</v>
      </c>
      <c r="AP35" s="89">
        <v>22.177349965692482</v>
      </c>
    </row>
    <row r="36" spans="1:42" ht="14.25">
      <c r="A36" s="21" t="s">
        <v>72</v>
      </c>
      <c r="B36" s="21">
        <v>0.0030510308189549778</v>
      </c>
      <c r="C36" s="21">
        <v>0.0011682385912308237</v>
      </c>
      <c r="D36" s="21">
        <v>0.0011712578794894526</v>
      </c>
      <c r="E36" s="50">
        <v>1.0842316951631016E-05</v>
      </c>
      <c r="F36" s="51">
        <v>1.0267838884748049E-05</v>
      </c>
      <c r="G36" s="50">
        <v>9.481675020048326E-06</v>
      </c>
      <c r="H36" s="50">
        <v>9.51064850999038E-06</v>
      </c>
      <c r="I36" s="51">
        <v>9.19396034102632E-06</v>
      </c>
      <c r="J36" s="50">
        <v>9.06850219244791E-06</v>
      </c>
      <c r="K36" s="50">
        <v>8.695415948290863E-06</v>
      </c>
      <c r="L36" s="50">
        <v>9.259833352998129E-06</v>
      </c>
      <c r="M36" s="50">
        <v>8.73358812499181E-06</v>
      </c>
      <c r="N36" s="50">
        <v>6.667560784730365E-07</v>
      </c>
      <c r="O36" s="50">
        <v>0</v>
      </c>
      <c r="P36" s="50">
        <v>0</v>
      </c>
      <c r="Q36" s="50">
        <v>0</v>
      </c>
      <c r="R36" s="50">
        <v>0.5809684803209925</v>
      </c>
      <c r="S36" s="50">
        <v>1.0844891708305233E-05</v>
      </c>
      <c r="T36" s="50">
        <v>0.00028706407064835074</v>
      </c>
      <c r="U36" s="50">
        <v>0.0006124634521786211</v>
      </c>
      <c r="V36" s="50">
        <v>0.0016919014902645245</v>
      </c>
      <c r="W36" s="50">
        <v>0</v>
      </c>
      <c r="X36" s="50">
        <v>0</v>
      </c>
      <c r="Y36" s="52">
        <v>0</v>
      </c>
      <c r="Z36" s="52">
        <v>0</v>
      </c>
      <c r="AA36" s="52">
        <v>0</v>
      </c>
      <c r="AB36" s="52">
        <v>0</v>
      </c>
      <c r="AC36" s="50">
        <v>0.9858226018638397</v>
      </c>
      <c r="AD36" s="33">
        <v>1.084549420430817</v>
      </c>
      <c r="AE36" s="33">
        <v>0.6190655215704878</v>
      </c>
      <c r="AF36" s="33">
        <v>0.6068301410924469</v>
      </c>
      <c r="AG36" s="57">
        <v>0.7974272363163007</v>
      </c>
      <c r="AH36" s="57">
        <v>0.6178255936642383</v>
      </c>
      <c r="AI36" s="78">
        <v>0.5705281974412644</v>
      </c>
      <c r="AJ36" s="57">
        <v>0.5972778694011297</v>
      </c>
      <c r="AK36" s="89">
        <v>0.6898208140354974</v>
      </c>
      <c r="AL36" s="89">
        <v>0.2675273875300995</v>
      </c>
      <c r="AM36" s="89">
        <v>1.48621512494868</v>
      </c>
      <c r="AN36" s="89">
        <v>0.8246944461294823</v>
      </c>
      <c r="AO36" s="89">
        <v>0.687081977135411</v>
      </c>
      <c r="AP36" s="89">
        <v>0.3865149169805804</v>
      </c>
    </row>
    <row r="37" spans="1:42" ht="14.25">
      <c r="A37" s="21" t="s">
        <v>73</v>
      </c>
      <c r="B37" s="21">
        <v>75.63624835762485</v>
      </c>
      <c r="C37" s="21">
        <v>67.1760562438859</v>
      </c>
      <c r="D37" s="21">
        <v>71.40563920623718</v>
      </c>
      <c r="E37" s="53">
        <v>76.89879101690954</v>
      </c>
      <c r="F37" s="53">
        <v>79.84196271034104</v>
      </c>
      <c r="G37" s="53">
        <v>77.85887537374592</v>
      </c>
      <c r="H37" s="53">
        <v>81.54249707408823</v>
      </c>
      <c r="I37" s="53">
        <v>82.7109932080632</v>
      </c>
      <c r="J37" s="53">
        <v>85.56106377609353</v>
      </c>
      <c r="K37" s="53">
        <v>84.01499757237565</v>
      </c>
      <c r="L37" s="53">
        <v>94.85220095271124</v>
      </c>
      <c r="M37" s="53">
        <v>88.99463194742336</v>
      </c>
      <c r="N37" s="53">
        <v>89.5369790341739</v>
      </c>
      <c r="O37" s="53">
        <v>87.10343924184592</v>
      </c>
      <c r="P37" s="53">
        <v>87.89375511389365</v>
      </c>
      <c r="Q37" s="53">
        <v>90.42979120816705</v>
      </c>
      <c r="R37" s="53">
        <v>86.61390586287627</v>
      </c>
      <c r="S37" s="53">
        <v>87.46426432515622</v>
      </c>
      <c r="T37" s="53">
        <v>86.51929168007781</v>
      </c>
      <c r="U37" s="53">
        <v>89.64232572234198</v>
      </c>
      <c r="V37" s="53">
        <v>88.1044572798586</v>
      </c>
      <c r="W37" s="53">
        <v>92.00343714936335</v>
      </c>
      <c r="X37" s="53">
        <v>93.71110038600447</v>
      </c>
      <c r="Y37" s="52">
        <v>91.27205675778566</v>
      </c>
      <c r="Z37" s="52">
        <v>90.20377769288852</v>
      </c>
      <c r="AA37" s="37">
        <v>91.95430858173701</v>
      </c>
      <c r="AB37" s="37">
        <v>91.74370765293929</v>
      </c>
      <c r="AC37" s="50">
        <v>92.24134120257031</v>
      </c>
      <c r="AD37" s="50">
        <v>90.71430747144083</v>
      </c>
      <c r="AE37" s="50">
        <v>93.11435602159173</v>
      </c>
      <c r="AF37" s="50">
        <v>93.65420198447877</v>
      </c>
      <c r="AG37" s="50">
        <v>89.47611309524692</v>
      </c>
      <c r="AH37" s="50">
        <v>83.59718529038686</v>
      </c>
      <c r="AI37" s="78">
        <v>88.02604864943207</v>
      </c>
      <c r="AJ37" s="50">
        <v>84.53275882418762</v>
      </c>
      <c r="AK37" s="50">
        <v>86.86332770353317</v>
      </c>
      <c r="AL37" s="50">
        <v>87.0047948072236</v>
      </c>
      <c r="AM37" s="50">
        <v>84.02914720203324</v>
      </c>
      <c r="AN37" s="50">
        <v>81.82020419862411</v>
      </c>
      <c r="AO37" s="50">
        <v>81.06326641573645</v>
      </c>
      <c r="AP37" s="50">
        <v>83.64455076715966</v>
      </c>
    </row>
    <row r="38" spans="1:42" ht="14.25">
      <c r="A38" s="127" t="s">
        <v>74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61"/>
      <c r="S38" s="61"/>
      <c r="T38" s="23"/>
      <c r="U38" s="23"/>
      <c r="V38" s="23"/>
      <c r="W38" s="23"/>
      <c r="X38" s="23"/>
      <c r="Y38" s="23"/>
      <c r="Z38" s="23"/>
      <c r="AA38" s="23"/>
      <c r="AB38" s="23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v>0</v>
      </c>
      <c r="AP38" s="55">
        <v>0</v>
      </c>
    </row>
    <row r="39" spans="1:42" ht="14.25">
      <c r="A39" s="21" t="s">
        <v>75</v>
      </c>
      <c r="B39" s="21">
        <v>-16.012340437486785</v>
      </c>
      <c r="C39" s="21">
        <v>-1.4467617133840682</v>
      </c>
      <c r="D39" s="21">
        <v>-6.456963411964428</v>
      </c>
      <c r="E39" s="50">
        <v>-4.013656194601626</v>
      </c>
      <c r="F39" s="51">
        <v>-7.794036276211122</v>
      </c>
      <c r="G39" s="50">
        <v>-9.855959670959438</v>
      </c>
      <c r="H39" s="50">
        <v>-10.634905235013244</v>
      </c>
      <c r="I39" s="51">
        <v>-7.480275653537714</v>
      </c>
      <c r="J39" s="50">
        <v>-8.533647578215328</v>
      </c>
      <c r="K39" s="50">
        <v>-1.8704451880648219</v>
      </c>
      <c r="L39" s="50">
        <v>-7.91578428027771</v>
      </c>
      <c r="M39" s="50">
        <v>-8.97552159114589</v>
      </c>
      <c r="N39" s="50">
        <v>-9.814853901089618</v>
      </c>
      <c r="O39" s="50">
        <v>-7.997665651494633</v>
      </c>
      <c r="P39" s="50">
        <v>-9.702062417784871</v>
      </c>
      <c r="Q39" s="50">
        <v>-9.952145053864518</v>
      </c>
      <c r="R39" s="50">
        <v>-6.85803900902037</v>
      </c>
      <c r="S39" s="50">
        <v>-8.287008307373386</v>
      </c>
      <c r="T39" s="50">
        <v>-12.70443475192231</v>
      </c>
      <c r="U39" s="50">
        <v>-6.337546977783143</v>
      </c>
      <c r="V39" s="50">
        <v>-8.33415256608049</v>
      </c>
      <c r="W39" s="50">
        <v>-10.32873086136481</v>
      </c>
      <c r="X39" s="50">
        <v>-5.8344201630988195</v>
      </c>
      <c r="Y39" s="50">
        <v>-5.032336131025737</v>
      </c>
      <c r="Z39" s="50">
        <v>-4.19497181139701</v>
      </c>
      <c r="AA39" s="50">
        <v>-7.185389596755002</v>
      </c>
      <c r="AB39" s="50">
        <v>-8.26888922086461</v>
      </c>
      <c r="AC39" s="50">
        <v>-5.379723601963639</v>
      </c>
      <c r="AD39" s="38">
        <v>-4.02924807072479</v>
      </c>
      <c r="AE39" s="38">
        <v>-6.475228212804901</v>
      </c>
      <c r="AF39" s="38">
        <v>-6.833639342355621</v>
      </c>
      <c r="AG39" s="76">
        <v>-4.508724486012993</v>
      </c>
      <c r="AH39" s="76">
        <v>2.631652826944164</v>
      </c>
      <c r="AI39" s="78">
        <v>-5.835990544729992</v>
      </c>
      <c r="AJ39" s="76">
        <v>-8.350478229020553</v>
      </c>
      <c r="AK39" s="76">
        <v>-2.5002167956008265</v>
      </c>
      <c r="AL39" s="76">
        <v>-6.08384956741676</v>
      </c>
      <c r="AM39" s="76">
        <v>-6.806370204033348</v>
      </c>
      <c r="AN39" s="76">
        <v>-2.1602542108240246</v>
      </c>
      <c r="AO39" s="76">
        <v>-1.0617296306557613</v>
      </c>
      <c r="AP39" s="76">
        <v>-0.9388100360121742</v>
      </c>
    </row>
    <row r="40" spans="1:42" ht="14.25">
      <c r="A40" s="21" t="s">
        <v>76</v>
      </c>
      <c r="B40" s="21">
        <v>11.118518819888873</v>
      </c>
      <c r="C40" s="21">
        <v>12.85649877071475</v>
      </c>
      <c r="D40" s="21">
        <v>16.406078037585058</v>
      </c>
      <c r="E40" s="50">
        <v>29.938199162431918</v>
      </c>
      <c r="F40" s="51">
        <v>27.35960376601712</v>
      </c>
      <c r="G40" s="50">
        <v>32.8311900192096</v>
      </c>
      <c r="H40" s="50">
        <v>38.92576737106636</v>
      </c>
      <c r="I40" s="51">
        <v>47.88658340035465</v>
      </c>
      <c r="J40" s="50">
        <v>51.34589444787755</v>
      </c>
      <c r="K40" s="50">
        <v>56.1623342089075</v>
      </c>
      <c r="L40" s="50">
        <v>46.400429923880935</v>
      </c>
      <c r="M40" s="50">
        <v>38.905860567197635</v>
      </c>
      <c r="N40" s="50">
        <v>43.68458788522136</v>
      </c>
      <c r="O40" s="50">
        <v>42.65088618260121</v>
      </c>
      <c r="P40" s="50">
        <v>44.235532382110236</v>
      </c>
      <c r="Q40" s="50">
        <v>46.9169304179488</v>
      </c>
      <c r="R40" s="50">
        <v>50.3246622932966</v>
      </c>
      <c r="S40" s="50">
        <v>45.079850963153135</v>
      </c>
      <c r="T40" s="50">
        <v>39.74621035919079</v>
      </c>
      <c r="U40" s="50">
        <v>40.73356981349352</v>
      </c>
      <c r="V40" s="50">
        <v>42.25948335484782</v>
      </c>
      <c r="W40" s="50">
        <v>48.00946169687991</v>
      </c>
      <c r="X40" s="50">
        <v>48.510658856637356</v>
      </c>
      <c r="Y40" s="50">
        <v>42.25228638354081</v>
      </c>
      <c r="Z40" s="50">
        <v>40.89480546902482</v>
      </c>
      <c r="AA40" s="50">
        <v>44.2316722319282</v>
      </c>
      <c r="AB40" s="50">
        <v>41.697911321841005</v>
      </c>
      <c r="AC40" s="50">
        <v>38.997935177193376</v>
      </c>
      <c r="AD40" s="18">
        <v>34.72893143941549</v>
      </c>
      <c r="AE40" s="18">
        <v>36.76896867219088</v>
      </c>
      <c r="AF40" s="18">
        <v>42.10640233833215</v>
      </c>
      <c r="AG40" s="76">
        <v>32.217270568047475</v>
      </c>
      <c r="AH40" s="76">
        <v>24.031607577394386</v>
      </c>
      <c r="AI40" s="78">
        <v>31.01641622868188</v>
      </c>
      <c r="AJ40" s="76">
        <v>32.90527522395947</v>
      </c>
      <c r="AK40" s="76">
        <v>35.027624965733345</v>
      </c>
      <c r="AL40" s="76">
        <v>33.1200722204691</v>
      </c>
      <c r="AM40" s="76">
        <v>33.36778618154631</v>
      </c>
      <c r="AN40" s="76">
        <v>35.859550429410696</v>
      </c>
      <c r="AO40" s="76">
        <v>68.07408360098115</v>
      </c>
      <c r="AP40" s="76">
        <v>65.38386710840737</v>
      </c>
    </row>
    <row r="41" spans="1:42" ht="14.25">
      <c r="A41" s="21" t="s">
        <v>77</v>
      </c>
      <c r="B41" s="21">
        <v>88.52065015355834</v>
      </c>
      <c r="C41" s="21">
        <v>92.54145202206567</v>
      </c>
      <c r="D41" s="21">
        <v>89.75307297118876</v>
      </c>
      <c r="E41" s="50">
        <v>90.91121011863561</v>
      </c>
      <c r="F41" s="51">
        <v>89.54376771296691</v>
      </c>
      <c r="G41" s="50">
        <v>91.61803803240252</v>
      </c>
      <c r="H41" s="50">
        <v>90.56536839217297</v>
      </c>
      <c r="I41" s="51">
        <v>90.26971285534</v>
      </c>
      <c r="J41" s="50">
        <v>90.6399077895974</v>
      </c>
      <c r="K41" s="50">
        <v>93.36570388879734</v>
      </c>
      <c r="L41" s="50">
        <v>92.21859261112364</v>
      </c>
      <c r="M41" s="50">
        <v>92.82370658766013</v>
      </c>
      <c r="N41" s="50">
        <v>92.87251423105289</v>
      </c>
      <c r="O41" s="50">
        <v>92.08252784016999</v>
      </c>
      <c r="P41" s="50">
        <v>88.85792617322579</v>
      </c>
      <c r="Q41" s="50">
        <v>89.10834125686003</v>
      </c>
      <c r="R41" s="50">
        <v>83.94535888601098</v>
      </c>
      <c r="S41" s="50">
        <v>91.51267682736514</v>
      </c>
      <c r="T41" s="50">
        <v>88.09768075159647</v>
      </c>
      <c r="U41" s="50">
        <v>91.48640385805122</v>
      </c>
      <c r="V41" s="50">
        <v>90.78760888492639</v>
      </c>
      <c r="W41" s="50">
        <v>90.78188860630175</v>
      </c>
      <c r="X41" s="50">
        <v>91.05958005294255</v>
      </c>
      <c r="Y41" s="50">
        <v>89.33930856540584</v>
      </c>
      <c r="Z41" s="50">
        <v>91.80929116272168</v>
      </c>
      <c r="AA41" s="50">
        <v>89.46546940941626</v>
      </c>
      <c r="AB41" s="50">
        <v>88.70488907974321</v>
      </c>
      <c r="AC41" s="50">
        <v>92.60015959479571</v>
      </c>
      <c r="AD41" s="18">
        <v>92.68174020477679</v>
      </c>
      <c r="AE41" s="18">
        <v>87.45991687988719</v>
      </c>
      <c r="AF41" s="18">
        <v>89.3743623590387</v>
      </c>
      <c r="AG41" s="76">
        <v>94.09156500286257</v>
      </c>
      <c r="AH41" s="76">
        <v>89.33276621594027</v>
      </c>
      <c r="AI41" s="78">
        <v>87.76735854265601</v>
      </c>
      <c r="AJ41" s="76">
        <v>87.51499932370905</v>
      </c>
      <c r="AK41" s="76">
        <v>90.91719498369383</v>
      </c>
      <c r="AL41" s="76">
        <v>96.6211485453202</v>
      </c>
      <c r="AM41" s="76">
        <v>95.11870536774798</v>
      </c>
      <c r="AN41" s="76">
        <v>95.73146678681572</v>
      </c>
      <c r="AO41" s="76">
        <v>98.25313807189605</v>
      </c>
      <c r="AP41" s="76">
        <v>94.4067175163198</v>
      </c>
    </row>
  </sheetData>
  <sheetProtection/>
  <mergeCells count="15">
    <mergeCell ref="AL2:AO2"/>
    <mergeCell ref="R2:U2"/>
    <mergeCell ref="V2:Y2"/>
    <mergeCell ref="AD2:AG2"/>
    <mergeCell ref="AH2:AK2"/>
    <mergeCell ref="A38:Q38"/>
    <mergeCell ref="Z2:AC2"/>
    <mergeCell ref="A4:Q4"/>
    <mergeCell ref="A12:Q12"/>
    <mergeCell ref="A22:Q22"/>
    <mergeCell ref="A30:Q30"/>
    <mergeCell ref="B2:E2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33"/>
  <sheetViews>
    <sheetView zoomScale="97" zoomScaleNormal="97" zoomScalePageLayoutView="0" workbookViewId="0" topLeftCell="A1">
      <pane xSplit="1" topLeftCell="AC1" activePane="topRight" state="frozen"/>
      <selection pane="topLeft" activeCell="A1" sqref="A1"/>
      <selection pane="topRight" activeCell="AS23" sqref="AS23"/>
    </sheetView>
  </sheetViews>
  <sheetFormatPr defaultColWidth="9.140625" defaultRowHeight="15"/>
  <cols>
    <col min="1" max="1" width="38.8515625" style="0" bestFit="1" customWidth="1"/>
    <col min="2" max="8" width="9.7109375" style="0" customWidth="1"/>
    <col min="9" max="19" width="9.57421875" style="0" customWidth="1"/>
    <col min="20" max="20" width="10.140625" style="0" customWidth="1"/>
    <col min="21" max="21" width="10.7109375" style="0" customWidth="1"/>
    <col min="22" max="22" width="9.421875" style="0" customWidth="1"/>
    <col min="23" max="23" width="10.140625" style="0" customWidth="1"/>
    <col min="24" max="24" width="10.8515625" style="0" customWidth="1"/>
    <col min="25" max="25" width="10.28125" style="0" bestFit="1" customWidth="1"/>
    <col min="26" max="26" width="10.421875" style="0" bestFit="1" customWidth="1"/>
    <col min="27" max="27" width="10.28125" style="0" bestFit="1" customWidth="1"/>
    <col min="28" max="28" width="10.7109375" style="0" bestFit="1" customWidth="1"/>
    <col min="29" max="34" width="10.140625" style="0" customWidth="1"/>
    <col min="35" max="35" width="10.140625" style="0" bestFit="1" customWidth="1"/>
    <col min="36" max="36" width="10.28125" style="0" bestFit="1" customWidth="1"/>
    <col min="37" max="37" width="9.57421875" style="0" bestFit="1" customWidth="1"/>
    <col min="38" max="38" width="9.28125" style="0" bestFit="1" customWidth="1"/>
    <col min="40" max="41" width="10.57421875" style="0" bestFit="1" customWidth="1"/>
    <col min="42" max="42" width="12.28125" style="0" customWidth="1"/>
  </cols>
  <sheetData>
    <row r="1" spans="1:19" ht="46.5">
      <c r="A1" s="99" t="s">
        <v>89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2" ht="14.25">
      <c r="A2" s="117"/>
      <c r="B2" s="118">
        <v>2014</v>
      </c>
      <c r="C2" s="119"/>
      <c r="D2" s="119"/>
      <c r="E2" s="120"/>
      <c r="F2" s="118">
        <v>2015</v>
      </c>
      <c r="G2" s="119"/>
      <c r="H2" s="119"/>
      <c r="I2" s="120"/>
      <c r="J2" s="111">
        <v>2016</v>
      </c>
      <c r="K2" s="111"/>
      <c r="L2" s="111"/>
      <c r="M2" s="111"/>
      <c r="N2" s="111">
        <v>2017</v>
      </c>
      <c r="O2" s="111"/>
      <c r="P2" s="111"/>
      <c r="Q2" s="111"/>
      <c r="R2" s="111">
        <v>2018</v>
      </c>
      <c r="S2" s="111"/>
      <c r="T2" s="111"/>
      <c r="U2" s="111"/>
      <c r="V2" s="112">
        <v>2019</v>
      </c>
      <c r="W2" s="112"/>
      <c r="X2" s="112"/>
      <c r="Y2" s="113"/>
      <c r="Z2" s="114">
        <v>2020</v>
      </c>
      <c r="AA2" s="115"/>
      <c r="AB2" s="115"/>
      <c r="AC2" s="115"/>
      <c r="AD2" s="114">
        <v>2021</v>
      </c>
      <c r="AE2" s="115"/>
      <c r="AF2" s="115"/>
      <c r="AG2" s="116"/>
      <c r="AH2" s="114">
        <v>2022</v>
      </c>
      <c r="AI2" s="115"/>
      <c r="AJ2" s="115"/>
      <c r="AK2" s="116"/>
      <c r="AL2" s="114">
        <v>2023</v>
      </c>
      <c r="AM2" s="115"/>
      <c r="AN2" s="115"/>
      <c r="AO2" s="116"/>
      <c r="AP2" s="109">
        <v>2024</v>
      </c>
    </row>
    <row r="3" spans="1:42" ht="14.25">
      <c r="A3" s="117"/>
      <c r="B3" s="59" t="s">
        <v>1</v>
      </c>
      <c r="C3" s="59" t="s">
        <v>2</v>
      </c>
      <c r="D3" s="59" t="s">
        <v>3</v>
      </c>
      <c r="E3" s="59" t="s">
        <v>0</v>
      </c>
      <c r="F3" s="59" t="s">
        <v>1</v>
      </c>
      <c r="G3" s="59" t="s">
        <v>2</v>
      </c>
      <c r="H3" s="59" t="s">
        <v>3</v>
      </c>
      <c r="I3" s="59" t="s">
        <v>0</v>
      </c>
      <c r="J3" s="59" t="s">
        <v>1</v>
      </c>
      <c r="K3" s="59" t="s">
        <v>2</v>
      </c>
      <c r="L3" s="59" t="s">
        <v>3</v>
      </c>
      <c r="M3" s="59" t="s">
        <v>0</v>
      </c>
      <c r="N3" s="59" t="s">
        <v>1</v>
      </c>
      <c r="O3" s="59" t="s">
        <v>2</v>
      </c>
      <c r="P3" s="59" t="s">
        <v>3</v>
      </c>
      <c r="Q3" s="59" t="s">
        <v>0</v>
      </c>
      <c r="R3" s="59" t="s">
        <v>1</v>
      </c>
      <c r="S3" s="59" t="s">
        <v>2</v>
      </c>
      <c r="T3" s="59" t="s">
        <v>3</v>
      </c>
      <c r="U3" s="59" t="s">
        <v>0</v>
      </c>
      <c r="V3" s="59" t="s">
        <v>1</v>
      </c>
      <c r="W3" s="59" t="s">
        <v>2</v>
      </c>
      <c r="X3" s="59" t="s">
        <v>3</v>
      </c>
      <c r="Y3" s="41" t="s">
        <v>0</v>
      </c>
      <c r="Z3" s="59" t="s">
        <v>1</v>
      </c>
      <c r="AA3" s="59" t="s">
        <v>2</v>
      </c>
      <c r="AB3" s="59" t="s">
        <v>3</v>
      </c>
      <c r="AC3" s="59" t="s">
        <v>0</v>
      </c>
      <c r="AD3" s="59" t="s">
        <v>1</v>
      </c>
      <c r="AE3" s="59" t="s">
        <v>2</v>
      </c>
      <c r="AF3" s="59" t="s">
        <v>3</v>
      </c>
      <c r="AG3" s="59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  <c r="AP3" s="110" t="s">
        <v>1</v>
      </c>
    </row>
    <row r="4" spans="1:42" ht="14.25">
      <c r="A4" s="58" t="s">
        <v>4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2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ht="14.25">
      <c r="A5" s="11" t="s">
        <v>5</v>
      </c>
      <c r="B5" s="53">
        <v>2.8573792517000003</v>
      </c>
      <c r="C5" s="53">
        <v>2.84394608518</v>
      </c>
      <c r="D5" s="53">
        <v>3.7246271546500394</v>
      </c>
      <c r="E5" s="53">
        <v>3.69835625</v>
      </c>
      <c r="F5" s="53">
        <v>3.406473774</v>
      </c>
      <c r="G5" s="53">
        <v>3.636194143</v>
      </c>
      <c r="H5" s="53">
        <v>3.877221876227285</v>
      </c>
      <c r="I5" s="33">
        <v>3.474070708</v>
      </c>
      <c r="J5" s="33">
        <v>3.3652139310000004</v>
      </c>
      <c r="K5" s="33">
        <v>3.5604923890000006</v>
      </c>
      <c r="L5" s="33">
        <v>3.8538671470000003</v>
      </c>
      <c r="M5" s="33">
        <v>3.6268281879999984</v>
      </c>
      <c r="N5" s="33">
        <v>3.904105803</v>
      </c>
      <c r="O5" s="33">
        <v>4.18714482</v>
      </c>
      <c r="P5" s="33">
        <v>3.925957291</v>
      </c>
      <c r="Q5" s="33">
        <v>3.4816499129999996</v>
      </c>
      <c r="R5" s="33">
        <v>3.9457739139999997</v>
      </c>
      <c r="S5" s="33">
        <v>4.687160882107273</v>
      </c>
      <c r="T5" s="33">
        <v>6.102966325800001</v>
      </c>
      <c r="U5" s="33">
        <v>6.02276510346731</v>
      </c>
      <c r="V5" s="53">
        <v>4.46545866335</v>
      </c>
      <c r="W5" s="53">
        <v>5.00183508026728</v>
      </c>
      <c r="X5" s="53">
        <v>4.595007225530002</v>
      </c>
      <c r="Y5" s="67">
        <v>4.683948429599999</v>
      </c>
      <c r="Z5" s="53">
        <v>4.125945812</v>
      </c>
      <c r="AA5" s="53">
        <v>4.126985781999999</v>
      </c>
      <c r="AB5" s="53">
        <v>4.759524206999999</v>
      </c>
      <c r="AC5" s="53">
        <v>4.018808314</v>
      </c>
      <c r="AD5" s="53">
        <v>4.46443135206</v>
      </c>
      <c r="AE5" s="53">
        <v>4.90840407218</v>
      </c>
      <c r="AF5" s="53">
        <v>5.735790150129999</v>
      </c>
      <c r="AG5" s="53">
        <v>5.110416572799999</v>
      </c>
      <c r="AH5" s="92">
        <v>4.950638926750001</v>
      </c>
      <c r="AI5" s="86">
        <v>6.47954978551</v>
      </c>
      <c r="AJ5" s="86">
        <v>8.72842775298</v>
      </c>
      <c r="AK5" s="86">
        <v>5.7757353809400005</v>
      </c>
      <c r="AL5" s="92">
        <v>6.003586048260001</v>
      </c>
      <c r="AM5" s="92">
        <v>7.306658658179999</v>
      </c>
      <c r="AN5" s="92">
        <v>10.87009543052</v>
      </c>
      <c r="AO5" s="92">
        <v>11.951191820030001</v>
      </c>
      <c r="AP5" s="92">
        <v>5.670158478</v>
      </c>
    </row>
    <row r="6" spans="1:42" ht="14.25">
      <c r="A6" s="11" t="s">
        <v>6</v>
      </c>
      <c r="B6" s="53">
        <v>12.865926339980001</v>
      </c>
      <c r="C6" s="53">
        <v>20.304232325118</v>
      </c>
      <c r="D6" s="53">
        <v>14.435080487582999</v>
      </c>
      <c r="E6" s="53">
        <v>13.774674129844001</v>
      </c>
      <c r="F6" s="53">
        <v>8.726069707543001</v>
      </c>
      <c r="G6" s="53">
        <v>11.625745987366</v>
      </c>
      <c r="H6" s="53">
        <v>10.970716086787373</v>
      </c>
      <c r="I6" s="33">
        <v>10.615681989881999</v>
      </c>
      <c r="J6" s="33">
        <v>17.839893065001</v>
      </c>
      <c r="K6" s="33">
        <v>13.090467847926</v>
      </c>
      <c r="L6" s="33">
        <v>15.504226996208</v>
      </c>
      <c r="M6" s="33">
        <v>13.946644577479</v>
      </c>
      <c r="N6" s="33">
        <v>13.060976059999998</v>
      </c>
      <c r="O6" s="33">
        <v>23.73142964168188</v>
      </c>
      <c r="P6" s="33">
        <v>16.63687739584188</v>
      </c>
      <c r="Q6" s="33">
        <v>27.760551592452998</v>
      </c>
      <c r="R6" s="33">
        <v>21.747437477240997</v>
      </c>
      <c r="S6" s="33">
        <v>24.50157321517103</v>
      </c>
      <c r="T6" s="33">
        <v>23.33440064265</v>
      </c>
      <c r="U6" s="33">
        <v>22.534218331500163</v>
      </c>
      <c r="V6" s="53">
        <v>23.197681977985997</v>
      </c>
      <c r="W6" s="53">
        <v>39.525571589380085</v>
      </c>
      <c r="X6" s="53">
        <v>37.044250467686005</v>
      </c>
      <c r="Y6" s="67">
        <v>25.142762594986</v>
      </c>
      <c r="Z6" s="53">
        <v>27.56147622133158</v>
      </c>
      <c r="AA6" s="53">
        <v>33.55083584071605</v>
      </c>
      <c r="AB6" s="53">
        <v>27.440733930767205</v>
      </c>
      <c r="AC6" s="53">
        <v>26.75371436946212</v>
      </c>
      <c r="AD6" s="53">
        <v>31.68456987227</v>
      </c>
      <c r="AE6" s="53">
        <v>24.84185858422</v>
      </c>
      <c r="AF6" s="53">
        <v>30.18450021353</v>
      </c>
      <c r="AG6" s="53">
        <v>37.65045374012877</v>
      </c>
      <c r="AH6" s="92">
        <v>33.06595554097458</v>
      </c>
      <c r="AI6" s="86">
        <v>27.343295499557712</v>
      </c>
      <c r="AJ6" s="86">
        <v>21.266232571553967</v>
      </c>
      <c r="AK6" s="86">
        <v>30.534864953497838</v>
      </c>
      <c r="AL6" s="92">
        <v>24.60124187538</v>
      </c>
      <c r="AM6" s="92">
        <v>30.0401617331</v>
      </c>
      <c r="AN6" s="92">
        <v>20.882453406685084</v>
      </c>
      <c r="AO6" s="92">
        <v>16.621801670108045</v>
      </c>
      <c r="AP6" s="92">
        <v>49.599789563</v>
      </c>
    </row>
    <row r="7" spans="1:42" ht="14.25">
      <c r="A7" s="11" t="s">
        <v>7</v>
      </c>
      <c r="B7" s="53">
        <v>46.459916924218724</v>
      </c>
      <c r="C7" s="53">
        <v>51.02208083678934</v>
      </c>
      <c r="D7" s="53">
        <v>58.929465278263</v>
      </c>
      <c r="E7" s="53">
        <v>47.522140091984</v>
      </c>
      <c r="F7" s="53">
        <v>49.877164207499</v>
      </c>
      <c r="G7" s="53">
        <v>53.077096641677</v>
      </c>
      <c r="H7" s="53">
        <v>59.15375381279332</v>
      </c>
      <c r="I7" s="33">
        <v>55.180347817154995</v>
      </c>
      <c r="J7" s="33">
        <v>63.32652169747</v>
      </c>
      <c r="K7" s="33">
        <v>60.789764036848005</v>
      </c>
      <c r="L7" s="33">
        <v>58.27866015222599</v>
      </c>
      <c r="M7" s="33">
        <v>75.06713350705101</v>
      </c>
      <c r="N7" s="33">
        <v>58.61301547095801</v>
      </c>
      <c r="O7" s="33">
        <v>53.497940546322006</v>
      </c>
      <c r="P7" s="33">
        <v>55.88453331716201</v>
      </c>
      <c r="Q7" s="33">
        <v>76.623088332033</v>
      </c>
      <c r="R7" s="33">
        <v>103.961861705947</v>
      </c>
      <c r="S7" s="33">
        <v>104.61833723918991</v>
      </c>
      <c r="T7" s="33">
        <v>110.29355090713423</v>
      </c>
      <c r="U7" s="33">
        <v>103.1942789105471</v>
      </c>
      <c r="V7" s="53">
        <v>110.78111734756601</v>
      </c>
      <c r="W7" s="53">
        <v>89.78934717749298</v>
      </c>
      <c r="X7" s="53">
        <v>90.15601422328</v>
      </c>
      <c r="Y7" s="67">
        <v>126.27716368074701</v>
      </c>
      <c r="Z7" s="53">
        <v>125.42676602475976</v>
      </c>
      <c r="AA7" s="53">
        <v>144.72809241575254</v>
      </c>
      <c r="AB7" s="53">
        <v>131.91150792805533</v>
      </c>
      <c r="AC7" s="53">
        <v>162.38837272406528</v>
      </c>
      <c r="AD7" s="53">
        <v>159.12593936986698</v>
      </c>
      <c r="AE7" s="53">
        <v>175.44352983890397</v>
      </c>
      <c r="AF7" s="53">
        <v>167.96337716444296</v>
      </c>
      <c r="AG7" s="53">
        <v>165.39954866282002</v>
      </c>
      <c r="AH7" s="92">
        <v>147.04918573936018</v>
      </c>
      <c r="AI7" s="86">
        <v>217.18607919954957</v>
      </c>
      <c r="AJ7" s="86">
        <v>303.9375713679409</v>
      </c>
      <c r="AK7" s="86">
        <v>314.028489331194</v>
      </c>
      <c r="AL7" s="92">
        <v>221.75777566639</v>
      </c>
      <c r="AM7" s="92">
        <v>224.83166243445004</v>
      </c>
      <c r="AN7" s="92">
        <v>212.12197223690802</v>
      </c>
      <c r="AO7" s="92">
        <v>458.0632223673301</v>
      </c>
      <c r="AP7" s="92">
        <v>473.99253684099995</v>
      </c>
    </row>
    <row r="8" spans="1:42" ht="14.25">
      <c r="A8" s="11" t="s">
        <v>8</v>
      </c>
      <c r="B8" s="53">
        <v>1.15334</v>
      </c>
      <c r="C8" s="53">
        <v>2.194187</v>
      </c>
      <c r="D8" s="53">
        <v>2.324121932</v>
      </c>
      <c r="E8" s="53">
        <v>6.9936980769999995</v>
      </c>
      <c r="F8" s="53">
        <v>0.5639829150000001</v>
      </c>
      <c r="G8" s="53">
        <v>0.541303415</v>
      </c>
      <c r="H8" s="53">
        <v>7.454282631</v>
      </c>
      <c r="I8" s="33">
        <v>0.236200935</v>
      </c>
      <c r="J8" s="33">
        <v>0.375736587</v>
      </c>
      <c r="K8" s="33">
        <v>0.564256664</v>
      </c>
      <c r="L8" s="33">
        <v>1.7132616200000002</v>
      </c>
      <c r="M8" s="33">
        <v>2.6021951762640003</v>
      </c>
      <c r="N8" s="33">
        <v>1.8039177750200002</v>
      </c>
      <c r="O8" s="33">
        <v>1.451032739</v>
      </c>
      <c r="P8" s="33">
        <v>2.8870621819349997</v>
      </c>
      <c r="Q8" s="33">
        <v>1.685227882597</v>
      </c>
      <c r="R8" s="33">
        <v>1.013643441132</v>
      </c>
      <c r="S8" s="33">
        <v>1.4097573277252113</v>
      </c>
      <c r="T8" s="33">
        <v>2.040315491465755</v>
      </c>
      <c r="U8" s="33">
        <v>3.1614382540184836</v>
      </c>
      <c r="V8" s="53">
        <v>1.355603691036</v>
      </c>
      <c r="W8" s="53">
        <v>2.198469277448</v>
      </c>
      <c r="X8" s="53">
        <v>1.4350656853350001</v>
      </c>
      <c r="Y8" s="67">
        <v>1.2543006140000001</v>
      </c>
      <c r="Z8" s="53">
        <v>1.7146440697930017</v>
      </c>
      <c r="AA8" s="53">
        <v>0.660515867582055</v>
      </c>
      <c r="AB8" s="53">
        <v>1.1737633434576897</v>
      </c>
      <c r="AC8" s="53">
        <v>0.5114762159510001</v>
      </c>
      <c r="AD8" s="53">
        <v>0.7464659231348351</v>
      </c>
      <c r="AE8" s="53">
        <v>1.8981586979786402</v>
      </c>
      <c r="AF8" s="53">
        <v>0.978041646373</v>
      </c>
      <c r="AG8" s="53">
        <v>0.28521387550300004</v>
      </c>
      <c r="AH8" s="92">
        <v>0.277978751503</v>
      </c>
      <c r="AI8" s="86">
        <v>21.214492186503</v>
      </c>
      <c r="AJ8" s="86">
        <v>16.436977955489997</v>
      </c>
      <c r="AK8" s="86">
        <v>2.0384121939999997</v>
      </c>
      <c r="AL8" s="92">
        <v>2.7774764254399997</v>
      </c>
      <c r="AM8" s="92">
        <v>1.02851636728</v>
      </c>
      <c r="AN8" s="92">
        <v>1.68088989103</v>
      </c>
      <c r="AO8" s="92">
        <v>0.9923702548799999</v>
      </c>
      <c r="AP8" s="92">
        <v>1.344995</v>
      </c>
    </row>
    <row r="9" spans="1:42" ht="14.25">
      <c r="A9" s="11" t="s">
        <v>9</v>
      </c>
      <c r="B9" s="53">
        <v>2.902877473</v>
      </c>
      <c r="C9" s="53">
        <v>0</v>
      </c>
      <c r="D9" s="53">
        <v>0.15</v>
      </c>
      <c r="E9" s="53">
        <v>5.967578</v>
      </c>
      <c r="F9" s="53">
        <v>3.301917</v>
      </c>
      <c r="G9" s="53">
        <v>4.668692</v>
      </c>
      <c r="H9" s="53">
        <v>11.653830699999999</v>
      </c>
      <c r="I9" s="33">
        <v>7.7880211</v>
      </c>
      <c r="J9" s="33">
        <v>2.959445</v>
      </c>
      <c r="K9" s="33">
        <v>13.513847199999999</v>
      </c>
      <c r="L9" s="33">
        <v>16.520103793</v>
      </c>
      <c r="M9" s="33">
        <v>10.007282256000002</v>
      </c>
      <c r="N9" s="33">
        <v>14.666777556</v>
      </c>
      <c r="O9" s="33">
        <v>20.866591506</v>
      </c>
      <c r="P9" s="33">
        <v>22.433776806</v>
      </c>
      <c r="Q9" s="33">
        <v>19.513069006000002</v>
      </c>
      <c r="R9" s="33">
        <v>23.248477656</v>
      </c>
      <c r="S9" s="33">
        <v>15.445773456</v>
      </c>
      <c r="T9" s="33">
        <v>17.709914656</v>
      </c>
      <c r="U9" s="33">
        <v>31.786051781999998</v>
      </c>
      <c r="V9" s="53">
        <v>11.787466144</v>
      </c>
      <c r="W9" s="53">
        <v>14.135769103</v>
      </c>
      <c r="X9" s="53">
        <v>7.918950156</v>
      </c>
      <c r="Y9" s="67">
        <v>14.312372156</v>
      </c>
      <c r="Z9" s="53">
        <v>8.049091156000001</v>
      </c>
      <c r="AA9" s="53">
        <v>15.123285481</v>
      </c>
      <c r="AB9" s="53">
        <v>13.926331156</v>
      </c>
      <c r="AC9" s="53">
        <v>6.439834846</v>
      </c>
      <c r="AD9" s="53">
        <v>14.435008564617</v>
      </c>
      <c r="AE9" s="53">
        <v>21.446653211606</v>
      </c>
      <c r="AF9" s="53">
        <v>4.571773962606</v>
      </c>
      <c r="AG9" s="53">
        <v>4.8060740042840004</v>
      </c>
      <c r="AH9" s="92">
        <v>4.839922596298</v>
      </c>
      <c r="AI9" s="86">
        <v>48.512156849262</v>
      </c>
      <c r="AJ9" s="86">
        <v>51.263405401</v>
      </c>
      <c r="AK9" s="86">
        <v>52.54668891629</v>
      </c>
      <c r="AL9" s="92">
        <v>51.538297705</v>
      </c>
      <c r="AM9" s="92">
        <v>66.228678859</v>
      </c>
      <c r="AN9" s="92">
        <v>64.802244631</v>
      </c>
      <c r="AO9" s="92">
        <v>76.78829018799999</v>
      </c>
      <c r="AP9" s="92">
        <v>76.417900435</v>
      </c>
    </row>
    <row r="10" spans="1:42" ht="14.25">
      <c r="A10" s="11" t="s">
        <v>10</v>
      </c>
      <c r="B10" s="53">
        <v>9.840744562004</v>
      </c>
      <c r="C10" s="53">
        <v>11.163212445004</v>
      </c>
      <c r="D10" s="53">
        <v>16.045888396294</v>
      </c>
      <c r="E10" s="53">
        <v>16.814177446294</v>
      </c>
      <c r="F10" s="53">
        <v>14.750969701294</v>
      </c>
      <c r="G10" s="53">
        <v>25.248722218294</v>
      </c>
      <c r="H10" s="53">
        <v>24.437741124954</v>
      </c>
      <c r="I10" s="33">
        <v>30.948646548614</v>
      </c>
      <c r="J10" s="33">
        <v>33.192526368</v>
      </c>
      <c r="K10" s="33">
        <v>32.03246669325</v>
      </c>
      <c r="L10" s="33">
        <v>38.200990675</v>
      </c>
      <c r="M10" s="33">
        <v>40.992303474614005</v>
      </c>
      <c r="N10" s="33">
        <v>40.36968356687</v>
      </c>
      <c r="O10" s="33">
        <v>39.685951735153</v>
      </c>
      <c r="P10" s="33">
        <v>40.12838058</v>
      </c>
      <c r="Q10" s="33">
        <v>41.486089166</v>
      </c>
      <c r="R10" s="33">
        <v>35.078845609</v>
      </c>
      <c r="S10" s="33">
        <v>35.786854482371204</v>
      </c>
      <c r="T10" s="33">
        <v>36.028686979999996</v>
      </c>
      <c r="U10" s="33">
        <v>39.836487864</v>
      </c>
      <c r="V10" s="53">
        <v>40.496927173</v>
      </c>
      <c r="W10" s="53">
        <v>41.682187284886005</v>
      </c>
      <c r="X10" s="53">
        <v>46.86416019</v>
      </c>
      <c r="Y10" s="67">
        <v>53.725442195157</v>
      </c>
      <c r="Z10" s="53">
        <v>66.604040656292</v>
      </c>
      <c r="AA10" s="53">
        <v>71.458315475486</v>
      </c>
      <c r="AB10" s="53">
        <v>75.90271372241699</v>
      </c>
      <c r="AC10" s="53">
        <v>71.19340564785999</v>
      </c>
      <c r="AD10" s="53">
        <v>73.42363525</v>
      </c>
      <c r="AE10" s="53">
        <v>84.39003340200001</v>
      </c>
      <c r="AF10" s="53">
        <v>84.57267658399999</v>
      </c>
      <c r="AG10" s="53">
        <v>82.955669877</v>
      </c>
      <c r="AH10" s="92">
        <v>84.5473332541592</v>
      </c>
      <c r="AI10" s="86">
        <v>48.1875567678428</v>
      </c>
      <c r="AJ10" s="86">
        <v>56.42324567132</v>
      </c>
      <c r="AK10" s="86">
        <v>94.65934698796215</v>
      </c>
      <c r="AL10" s="92">
        <v>56.52420601893</v>
      </c>
      <c r="AM10" s="92">
        <v>58.42247019732</v>
      </c>
      <c r="AN10" s="92">
        <v>19.95074895954</v>
      </c>
      <c r="AO10" s="92">
        <v>63.16161376794</v>
      </c>
      <c r="AP10" s="92">
        <v>62.244138876</v>
      </c>
    </row>
    <row r="11" spans="1:42" ht="14.25">
      <c r="A11" s="11" t="s">
        <v>11</v>
      </c>
      <c r="B11" s="53">
        <v>221.05493142478502</v>
      </c>
      <c r="C11" s="53">
        <v>227.26088875300198</v>
      </c>
      <c r="D11" s="53">
        <v>235.442719820312</v>
      </c>
      <c r="E11" s="53">
        <v>249.136627062332</v>
      </c>
      <c r="F11" s="53">
        <v>217.75478019433498</v>
      </c>
      <c r="G11" s="53">
        <v>230.288460386355</v>
      </c>
      <c r="H11" s="53">
        <v>247.20740194802502</v>
      </c>
      <c r="I11" s="33">
        <v>264.014267871955</v>
      </c>
      <c r="J11" s="33">
        <v>278.11655538575997</v>
      </c>
      <c r="K11" s="33">
        <v>290.89196940374006</v>
      </c>
      <c r="L11" s="33">
        <v>299.81566154753</v>
      </c>
      <c r="M11" s="33">
        <v>318.707271800513</v>
      </c>
      <c r="N11" s="33">
        <v>336.455574757421</v>
      </c>
      <c r="O11" s="33">
        <v>347.79264729829265</v>
      </c>
      <c r="P11" s="33">
        <v>359.55385613264207</v>
      </c>
      <c r="Q11" s="33">
        <v>353.4405062242886</v>
      </c>
      <c r="R11" s="33">
        <v>359.1665634970447</v>
      </c>
      <c r="S11" s="33">
        <v>388.65162801842644</v>
      </c>
      <c r="T11" s="33">
        <v>393.085766314124</v>
      </c>
      <c r="U11" s="33">
        <v>400.0316303410728</v>
      </c>
      <c r="V11" s="53">
        <v>408.61490472230537</v>
      </c>
      <c r="W11" s="53">
        <v>411.2876591798822</v>
      </c>
      <c r="X11" s="53">
        <v>422.20225173294347</v>
      </c>
      <c r="Y11" s="67">
        <v>414.1462798658216</v>
      </c>
      <c r="Z11" s="53">
        <v>414.43125798700004</v>
      </c>
      <c r="AA11" s="53">
        <v>417.23475512998004</v>
      </c>
      <c r="AB11" s="53">
        <v>448.17177358298</v>
      </c>
      <c r="AC11" s="53">
        <v>463.69907877398293</v>
      </c>
      <c r="AD11" s="53">
        <v>499.163353213243</v>
      </c>
      <c r="AE11" s="53">
        <v>529.6819710411949</v>
      </c>
      <c r="AF11" s="53">
        <v>544.747880289313</v>
      </c>
      <c r="AG11" s="53">
        <v>572.4875007678011</v>
      </c>
      <c r="AH11" s="92">
        <v>592.8301042321367</v>
      </c>
      <c r="AI11" s="86">
        <v>661.778979387208</v>
      </c>
      <c r="AJ11" s="86">
        <v>683.26323729181</v>
      </c>
      <c r="AK11" s="86">
        <v>665.1450551953129</v>
      </c>
      <c r="AL11" s="92">
        <v>860.0210466699001</v>
      </c>
      <c r="AM11" s="92">
        <v>938.3047852549499</v>
      </c>
      <c r="AN11" s="92">
        <v>990.75042355877</v>
      </c>
      <c r="AO11" s="92">
        <v>872.9356542466202</v>
      </c>
      <c r="AP11" s="92">
        <v>848.841946212</v>
      </c>
    </row>
    <row r="12" spans="1:42" ht="14.25">
      <c r="A12" s="12" t="s">
        <v>12</v>
      </c>
      <c r="B12" s="33">
        <v>6.54918878136</v>
      </c>
      <c r="C12" s="33">
        <v>8.702961089999999</v>
      </c>
      <c r="D12" s="33">
        <v>9.407989311</v>
      </c>
      <c r="E12" s="33">
        <v>8.54407802275</v>
      </c>
      <c r="F12" s="33">
        <v>8.907916885</v>
      </c>
      <c r="G12" s="33">
        <v>9.538986984</v>
      </c>
      <c r="H12" s="33">
        <v>8.640494334</v>
      </c>
      <c r="I12" s="33">
        <v>8.464419271</v>
      </c>
      <c r="J12" s="33">
        <v>10.353785398</v>
      </c>
      <c r="K12" s="33">
        <v>11.663794066</v>
      </c>
      <c r="L12" s="33">
        <v>12.517082899999998</v>
      </c>
      <c r="M12" s="33">
        <v>13.711126694999999</v>
      </c>
      <c r="N12" s="33">
        <v>15.73526929883804</v>
      </c>
      <c r="O12" s="33">
        <v>17.766059821027074</v>
      </c>
      <c r="P12" s="33">
        <v>19.55240571654829</v>
      </c>
      <c r="Q12" s="33">
        <v>18.61463459722794</v>
      </c>
      <c r="R12" s="33">
        <v>26.540218263097223</v>
      </c>
      <c r="S12" s="33">
        <v>28.415786095677106</v>
      </c>
      <c r="T12" s="33">
        <v>32.35744598515529</v>
      </c>
      <c r="U12" s="33">
        <v>28.81937302948008</v>
      </c>
      <c r="V12" s="53">
        <v>28.50650434637277</v>
      </c>
      <c r="W12" s="53">
        <v>22.23330344915088</v>
      </c>
      <c r="X12" s="53">
        <v>17.842410083739544</v>
      </c>
      <c r="Y12" s="67">
        <v>13.61799112032975</v>
      </c>
      <c r="Z12" s="53">
        <v>17.954873634</v>
      </c>
      <c r="AA12" s="53">
        <v>20.110651499529332</v>
      </c>
      <c r="AB12" s="53">
        <v>23.965151967874405</v>
      </c>
      <c r="AC12" s="53">
        <v>19.496413867657918</v>
      </c>
      <c r="AD12" s="53">
        <v>22.49993878694215</v>
      </c>
      <c r="AE12" s="53">
        <v>30.480895876724993</v>
      </c>
      <c r="AF12" s="53">
        <v>33.62707956488901</v>
      </c>
      <c r="AG12" s="53">
        <v>25.960115340100483</v>
      </c>
      <c r="AH12" s="92">
        <v>28.625589963829448</v>
      </c>
      <c r="AI12" s="86">
        <v>30.99448214749001</v>
      </c>
      <c r="AJ12" s="86">
        <v>34.23153636031857</v>
      </c>
      <c r="AK12" s="86">
        <v>37.510467587272686</v>
      </c>
      <c r="AL12" s="92">
        <v>37.09496679602</v>
      </c>
      <c r="AM12" s="92">
        <v>41.26735605004</v>
      </c>
      <c r="AN12" s="92">
        <v>51.40207080879</v>
      </c>
      <c r="AO12" s="92">
        <v>52.20200130443</v>
      </c>
      <c r="AP12" s="92">
        <v>59.390461370000004</v>
      </c>
    </row>
    <row r="13" spans="1:42" ht="14.25">
      <c r="A13" s="11" t="s">
        <v>13</v>
      </c>
      <c r="B13" s="53">
        <v>214.50574264342498</v>
      </c>
      <c r="C13" s="53">
        <v>218.557927663002</v>
      </c>
      <c r="D13" s="53">
        <v>226.034730509312</v>
      </c>
      <c r="E13" s="53">
        <v>240.592549039582</v>
      </c>
      <c r="F13" s="53">
        <v>208.84686230933502</v>
      </c>
      <c r="G13" s="53">
        <v>220.749473402355</v>
      </c>
      <c r="H13" s="53">
        <v>238.566907614025</v>
      </c>
      <c r="I13" s="33">
        <v>255.54984860095502</v>
      </c>
      <c r="J13" s="33">
        <v>267.76276998776</v>
      </c>
      <c r="K13" s="33">
        <v>279.22817533774</v>
      </c>
      <c r="L13" s="33">
        <v>287.29857864753006</v>
      </c>
      <c r="M13" s="33">
        <v>304.996145105513</v>
      </c>
      <c r="N13" s="33">
        <v>320.72030545858297</v>
      </c>
      <c r="O13" s="33">
        <v>330.02658747726554</v>
      </c>
      <c r="P13" s="33">
        <v>340.00145041609375</v>
      </c>
      <c r="Q13" s="33">
        <v>334.8258716270607</v>
      </c>
      <c r="R13" s="33">
        <v>332.67633723394744</v>
      </c>
      <c r="S13" s="33">
        <v>360.2358419227494</v>
      </c>
      <c r="T13" s="33">
        <v>360.72832032896883</v>
      </c>
      <c r="U13" s="33">
        <v>371.2122573115926</v>
      </c>
      <c r="V13" s="53">
        <v>380.10840037593255</v>
      </c>
      <c r="W13" s="53">
        <v>393.2832617337883</v>
      </c>
      <c r="X13" s="53">
        <v>404.35984164920393</v>
      </c>
      <c r="Y13" s="67">
        <v>400.52828874549186</v>
      </c>
      <c r="Z13" s="53">
        <v>396.47638435299996</v>
      </c>
      <c r="AA13" s="53">
        <v>397.1241036304507</v>
      </c>
      <c r="AB13" s="53">
        <v>424.2066216151056</v>
      </c>
      <c r="AC13" s="53">
        <v>444.202664906325</v>
      </c>
      <c r="AD13" s="53">
        <v>476.6634144263009</v>
      </c>
      <c r="AE13" s="53">
        <v>499.20107516446984</v>
      </c>
      <c r="AF13" s="53">
        <v>511.120800724424</v>
      </c>
      <c r="AG13" s="53">
        <v>546.5273854277006</v>
      </c>
      <c r="AH13" s="92">
        <v>564.2045142683072</v>
      </c>
      <c r="AI13" s="86">
        <v>630.7844972397178</v>
      </c>
      <c r="AJ13" s="86">
        <v>649.0317009314915</v>
      </c>
      <c r="AK13" s="86">
        <v>627.6345876080403</v>
      </c>
      <c r="AL13" s="92">
        <v>822.92607987388</v>
      </c>
      <c r="AM13" s="92">
        <v>897.03742920491</v>
      </c>
      <c r="AN13" s="92">
        <v>939.3483527499801</v>
      </c>
      <c r="AO13" s="92">
        <v>820.7336529421901</v>
      </c>
      <c r="AP13" s="92">
        <v>789.451484842</v>
      </c>
    </row>
    <row r="14" spans="1:42" ht="14.25">
      <c r="A14" s="11" t="s">
        <v>14</v>
      </c>
      <c r="B14" s="53">
        <v>14.690149024973998</v>
      </c>
      <c r="C14" s="53">
        <v>14.977523330783999</v>
      </c>
      <c r="D14" s="53">
        <v>15.425459534654001</v>
      </c>
      <c r="E14" s="53">
        <v>21.080914633154997</v>
      </c>
      <c r="F14" s="53">
        <v>20.283060024122</v>
      </c>
      <c r="G14" s="53">
        <v>20.489915001704</v>
      </c>
      <c r="H14" s="53">
        <v>20.762804487457</v>
      </c>
      <c r="I14" s="33">
        <v>22.566682626168998</v>
      </c>
      <c r="J14" s="33">
        <v>22.485153595895998</v>
      </c>
      <c r="K14" s="33">
        <v>22.677998278555002</v>
      </c>
      <c r="L14" s="33">
        <v>22.387321273669002</v>
      </c>
      <c r="M14" s="33">
        <v>23.275704946214002</v>
      </c>
      <c r="N14" s="33">
        <v>23.242579304279005</v>
      </c>
      <c r="O14" s="33">
        <v>23.177366544492</v>
      </c>
      <c r="P14" s="33">
        <v>23.317605480121</v>
      </c>
      <c r="Q14" s="33">
        <v>23.055317860284998</v>
      </c>
      <c r="R14" s="33">
        <v>23.138536819998</v>
      </c>
      <c r="S14" s="33">
        <v>24.975241382610115</v>
      </c>
      <c r="T14" s="33">
        <v>29.38891204748</v>
      </c>
      <c r="U14" s="33">
        <v>29.16758546041</v>
      </c>
      <c r="V14" s="53">
        <v>29.595198344926</v>
      </c>
      <c r="W14" s="53">
        <v>29.190792464515997</v>
      </c>
      <c r="X14" s="53">
        <v>28.737214990665002</v>
      </c>
      <c r="Y14" s="67">
        <v>28.612275246786098</v>
      </c>
      <c r="Z14" s="53">
        <v>26.651486607240003</v>
      </c>
      <c r="AA14" s="53">
        <v>26.470185275598002</v>
      </c>
      <c r="AB14" s="53">
        <v>26.973759581268</v>
      </c>
      <c r="AC14" s="53">
        <v>33.175011003978</v>
      </c>
      <c r="AD14" s="53">
        <v>32.692252030704005</v>
      </c>
      <c r="AE14" s="53">
        <v>32.163184040904</v>
      </c>
      <c r="AF14" s="53">
        <v>31.563986906304</v>
      </c>
      <c r="AG14" s="53">
        <v>31.722261308311</v>
      </c>
      <c r="AH14" s="92">
        <v>31.811642998500005</v>
      </c>
      <c r="AI14" s="86">
        <v>31.976373847654003</v>
      </c>
      <c r="AJ14" s="86">
        <v>31.634794196150004</v>
      </c>
      <c r="AK14" s="86">
        <v>33.224298030958</v>
      </c>
      <c r="AL14" s="92">
        <v>33.29990254018</v>
      </c>
      <c r="AM14" s="92">
        <v>32.67508715466</v>
      </c>
      <c r="AN14" s="92">
        <v>32.62795769282</v>
      </c>
      <c r="AO14" s="92">
        <v>27.09194495842</v>
      </c>
      <c r="AP14" s="92">
        <v>22.951291437</v>
      </c>
    </row>
    <row r="15" spans="1:42" ht="14.25">
      <c r="A15" s="11" t="s">
        <v>15</v>
      </c>
      <c r="B15" s="53">
        <v>10.328634599367602</v>
      </c>
      <c r="C15" s="53">
        <v>11.730641672621001</v>
      </c>
      <c r="D15" s="53">
        <v>11.498337570589001</v>
      </c>
      <c r="E15" s="53">
        <v>11.754444508543</v>
      </c>
      <c r="F15" s="53">
        <v>20.384711455086002</v>
      </c>
      <c r="G15" s="53">
        <v>23.817643211821</v>
      </c>
      <c r="H15" s="53">
        <v>21.289267742339</v>
      </c>
      <c r="I15" s="33">
        <v>18.739670702987</v>
      </c>
      <c r="J15" s="33">
        <v>13.125878632569998</v>
      </c>
      <c r="K15" s="33">
        <v>13.83971707676</v>
      </c>
      <c r="L15" s="33">
        <v>17.271289628352623</v>
      </c>
      <c r="M15" s="33">
        <v>17.594339330739</v>
      </c>
      <c r="N15" s="33">
        <v>16.404384889296</v>
      </c>
      <c r="O15" s="33">
        <v>18.421535635725</v>
      </c>
      <c r="P15" s="33">
        <v>18.650243912978002</v>
      </c>
      <c r="Q15" s="33">
        <v>10.460694346433</v>
      </c>
      <c r="R15" s="33">
        <v>9.028171025404001</v>
      </c>
      <c r="S15" s="33">
        <v>14.065794249311365</v>
      </c>
      <c r="T15" s="33">
        <v>13.385898070416998</v>
      </c>
      <c r="U15" s="33">
        <v>14.50825669360862</v>
      </c>
      <c r="V15" s="53">
        <v>13.849690589023002</v>
      </c>
      <c r="W15" s="53">
        <v>14.800281580332566</v>
      </c>
      <c r="X15" s="53">
        <v>16.251201932030117</v>
      </c>
      <c r="Y15" s="67">
        <v>15.17980235141775</v>
      </c>
      <c r="Z15" s="53">
        <v>16.833903970241998</v>
      </c>
      <c r="AA15" s="53">
        <v>18.636548158043002</v>
      </c>
      <c r="AB15" s="53">
        <v>16.493325362887</v>
      </c>
      <c r="AC15" s="53">
        <v>16.838058717585</v>
      </c>
      <c r="AD15" s="53">
        <v>10.050655270311005</v>
      </c>
      <c r="AE15" s="53">
        <v>10.757451982559926</v>
      </c>
      <c r="AF15" s="53">
        <v>10.805395762013</v>
      </c>
      <c r="AG15" s="53">
        <v>13.262630261905993</v>
      </c>
      <c r="AH15" s="92">
        <v>11.702752311513922</v>
      </c>
      <c r="AI15" s="86">
        <v>15.209110267958023</v>
      </c>
      <c r="AJ15" s="86">
        <v>18.466775645069998</v>
      </c>
      <c r="AK15" s="86">
        <v>17.973673784842003</v>
      </c>
      <c r="AL15" s="92">
        <v>11.48744007936</v>
      </c>
      <c r="AM15" s="92">
        <v>14.0190007658</v>
      </c>
      <c r="AN15" s="92">
        <v>54.73110611268999</v>
      </c>
      <c r="AO15" s="92">
        <v>32.09912099396</v>
      </c>
      <c r="AP15" s="92">
        <v>15.050356222</v>
      </c>
    </row>
    <row r="16" spans="1:42" ht="14.25">
      <c r="A16" s="13" t="s">
        <v>16</v>
      </c>
      <c r="B16" s="68">
        <f>B5+B6+B7+B8+B9+B10+B13+B14+B15</f>
        <v>315.60471081866933</v>
      </c>
      <c r="C16" s="68">
        <f aca="true" t="shared" si="0" ref="C16:AG16">C5+C6+C7+C8+C9+C10+C13+C14+C15</f>
        <v>332.79375135849835</v>
      </c>
      <c r="D16" s="68">
        <f t="shared" si="0"/>
        <v>348.56771086334504</v>
      </c>
      <c r="E16" s="68">
        <f t="shared" si="0"/>
        <v>368.19853217640195</v>
      </c>
      <c r="F16" s="68">
        <f t="shared" si="0"/>
        <v>330.141211093879</v>
      </c>
      <c r="G16" s="68">
        <f t="shared" si="0"/>
        <v>363.854786021217</v>
      </c>
      <c r="H16" s="68">
        <f t="shared" si="0"/>
        <v>398.166526075583</v>
      </c>
      <c r="I16" s="68">
        <f t="shared" si="0"/>
        <v>405.099171028762</v>
      </c>
      <c r="J16" s="68">
        <f t="shared" si="0"/>
        <v>424.433138864697</v>
      </c>
      <c r="K16" s="68">
        <f t="shared" si="0"/>
        <v>439.297185524079</v>
      </c>
      <c r="L16" s="68">
        <f t="shared" si="0"/>
        <v>461.0282999329857</v>
      </c>
      <c r="M16" s="68">
        <f t="shared" si="0"/>
        <v>492.108576561874</v>
      </c>
      <c r="N16" s="68">
        <f t="shared" si="0"/>
        <v>492.78574588400596</v>
      </c>
      <c r="O16" s="68">
        <f t="shared" si="0"/>
        <v>515.0455806456395</v>
      </c>
      <c r="P16" s="68">
        <f t="shared" si="0"/>
        <v>523.8658873811316</v>
      </c>
      <c r="Q16" s="68">
        <f t="shared" si="0"/>
        <v>538.8915597258616</v>
      </c>
      <c r="R16" s="68">
        <f t="shared" si="0"/>
        <v>553.8390848826695</v>
      </c>
      <c r="S16" s="68">
        <f t="shared" si="0"/>
        <v>585.7263341572354</v>
      </c>
      <c r="T16" s="68">
        <f t="shared" si="0"/>
        <v>599.0129654499157</v>
      </c>
      <c r="U16" s="68">
        <f t="shared" si="0"/>
        <v>621.4233397111442</v>
      </c>
      <c r="V16" s="68">
        <f t="shared" si="0"/>
        <v>615.6375443068196</v>
      </c>
      <c r="W16" s="68">
        <f t="shared" si="0"/>
        <v>629.6075152911112</v>
      </c>
      <c r="X16" s="68">
        <f t="shared" si="0"/>
        <v>637.3617065197301</v>
      </c>
      <c r="Y16" s="68">
        <f t="shared" si="0"/>
        <v>669.7163560141857</v>
      </c>
      <c r="Z16" s="68">
        <f t="shared" si="0"/>
        <v>673.4437388706583</v>
      </c>
      <c r="AA16" s="68">
        <f t="shared" si="0"/>
        <v>711.8788679266283</v>
      </c>
      <c r="AB16" s="68">
        <f t="shared" si="0"/>
        <v>722.788280846958</v>
      </c>
      <c r="AC16" s="68">
        <f t="shared" si="0"/>
        <v>765.5213467452263</v>
      </c>
      <c r="AD16" s="68">
        <f t="shared" si="0"/>
        <v>803.2863720592647</v>
      </c>
      <c r="AE16" s="68">
        <f t="shared" si="0"/>
        <v>855.0503489948223</v>
      </c>
      <c r="AF16" s="68">
        <f t="shared" si="0"/>
        <v>847.4963431138228</v>
      </c>
      <c r="AG16" s="68">
        <f t="shared" si="0"/>
        <v>887.7196537304534</v>
      </c>
      <c r="AH16" s="93">
        <v>882.449924387366</v>
      </c>
      <c r="AI16" s="87">
        <v>1046.893111643555</v>
      </c>
      <c r="AJ16" s="87">
        <v>1157.1891314929962</v>
      </c>
      <c r="AK16" s="87">
        <v>1178.4160971877243</v>
      </c>
      <c r="AL16" s="93">
        <v>1230.91600623282</v>
      </c>
      <c r="AM16" s="93">
        <v>1331.5896653747</v>
      </c>
      <c r="AN16" s="93">
        <v>1357.0158211111732</v>
      </c>
      <c r="AO16" s="93">
        <v>1507.5032089628583</v>
      </c>
      <c r="AP16" s="93">
        <v>1496.722651694</v>
      </c>
    </row>
    <row r="17" spans="1:42" ht="14.25">
      <c r="A17" s="58" t="s">
        <v>17</v>
      </c>
      <c r="B17" s="58"/>
      <c r="C17" s="58"/>
      <c r="D17" s="58"/>
      <c r="E17" s="58"/>
      <c r="F17" s="58"/>
      <c r="G17" s="58"/>
      <c r="H17" s="5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44"/>
      <c r="Z17" s="19"/>
      <c r="AA17" s="19"/>
      <c r="AB17" s="1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ht="14.25">
      <c r="A18" s="11" t="s">
        <v>18</v>
      </c>
      <c r="B18" s="33">
        <v>47.21860158691101</v>
      </c>
      <c r="C18" s="33">
        <v>43.508749037231</v>
      </c>
      <c r="D18" s="33">
        <v>42.919376985231</v>
      </c>
      <c r="E18" s="33">
        <v>42.655050405953006</v>
      </c>
      <c r="F18" s="33">
        <v>32.407357151522994</v>
      </c>
      <c r="G18" s="33">
        <v>43.859230318232996</v>
      </c>
      <c r="H18" s="33">
        <v>49.431594446513</v>
      </c>
      <c r="I18" s="33">
        <v>59.03220261773201</v>
      </c>
      <c r="J18" s="33">
        <v>59.697436246275004</v>
      </c>
      <c r="K18" s="33">
        <v>68.915152847295</v>
      </c>
      <c r="L18" s="33">
        <v>76.794067333865</v>
      </c>
      <c r="M18" s="33">
        <v>78.74793821376501</v>
      </c>
      <c r="N18" s="33">
        <v>85.416057648065</v>
      </c>
      <c r="O18" s="33">
        <v>84.623215253865</v>
      </c>
      <c r="P18" s="33">
        <v>88.021642263985</v>
      </c>
      <c r="Q18" s="33">
        <v>91.59204934544</v>
      </c>
      <c r="R18" s="33">
        <v>99.11610774818901</v>
      </c>
      <c r="S18" s="33">
        <v>102.95358476577</v>
      </c>
      <c r="T18" s="33">
        <v>107.28379169824998</v>
      </c>
      <c r="U18" s="33">
        <v>115.20543924704998</v>
      </c>
      <c r="V18" s="33">
        <v>108.65809559400002</v>
      </c>
      <c r="W18" s="33">
        <v>123.179121682</v>
      </c>
      <c r="X18" s="33">
        <v>122.82575816799998</v>
      </c>
      <c r="Y18" s="64">
        <v>124.13410441700003</v>
      </c>
      <c r="Z18" s="33">
        <v>121.64788330700001</v>
      </c>
      <c r="AA18" s="33">
        <v>121.55250849899998</v>
      </c>
      <c r="AB18" s="33">
        <v>131.578402694</v>
      </c>
      <c r="AC18" s="33">
        <v>127.53720455000001</v>
      </c>
      <c r="AD18" s="33">
        <v>134.80489682599998</v>
      </c>
      <c r="AE18" s="33">
        <v>137.94562340635733</v>
      </c>
      <c r="AF18" s="33">
        <v>134.8119412107929</v>
      </c>
      <c r="AG18" s="33">
        <v>131.001992884</v>
      </c>
      <c r="AH18" s="94">
        <v>122.12580616970817</v>
      </c>
      <c r="AI18" s="86">
        <v>223.32778923499998</v>
      </c>
      <c r="AJ18" s="86">
        <v>288.631424977</v>
      </c>
      <c r="AK18" s="86">
        <v>295.994372212</v>
      </c>
      <c r="AL18" s="94">
        <v>301.03639125795996</v>
      </c>
      <c r="AM18" s="94">
        <v>348.58850932796</v>
      </c>
      <c r="AN18" s="94">
        <v>298.70331553833995</v>
      </c>
      <c r="AO18" s="94">
        <v>83.06369941091</v>
      </c>
      <c r="AP18" s="94">
        <v>126.619097472</v>
      </c>
    </row>
    <row r="19" spans="1:42" ht="14.25">
      <c r="A19" s="11" t="s">
        <v>19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65">
        <v>0.090931</v>
      </c>
      <c r="K19" s="33">
        <v>0</v>
      </c>
      <c r="L19" s="33">
        <v>0</v>
      </c>
      <c r="M19" s="33">
        <v>0</v>
      </c>
      <c r="N19" s="33">
        <v>0.03130816</v>
      </c>
      <c r="O19" s="33">
        <v>0</v>
      </c>
      <c r="P19" s="33">
        <v>0.0029029380000000003</v>
      </c>
      <c r="Q19" s="33">
        <v>0.002959182</v>
      </c>
      <c r="R19" s="33">
        <v>0.002922696</v>
      </c>
      <c r="S19" s="33">
        <v>0.0028490010000000003</v>
      </c>
      <c r="T19" s="33">
        <v>0.003054</v>
      </c>
      <c r="U19" s="33">
        <v>0.003046899</v>
      </c>
      <c r="V19" s="33">
        <v>0.003258663</v>
      </c>
      <c r="W19" s="33">
        <v>0.003399924</v>
      </c>
      <c r="X19" s="33">
        <v>0</v>
      </c>
      <c r="Y19" s="64">
        <v>0.0035456061600000004</v>
      </c>
      <c r="Z19" s="33">
        <v>0.003513774</v>
      </c>
      <c r="AA19" s="33">
        <v>0.003674</v>
      </c>
      <c r="AB19" s="33">
        <v>0.003519801</v>
      </c>
      <c r="AC19" s="33">
        <v>0.003557469</v>
      </c>
      <c r="AD19" s="33">
        <v>0.003841971</v>
      </c>
      <c r="AE19" s="33">
        <v>0.003737031</v>
      </c>
      <c r="AF19" s="33">
        <v>0.004169556</v>
      </c>
      <c r="AG19" s="33">
        <v>0.003857667</v>
      </c>
      <c r="AH19" s="94">
        <v>0.0044275469999999996</v>
      </c>
      <c r="AI19" s="86">
        <v>0.008928549869999998</v>
      </c>
      <c r="AJ19" s="86">
        <v>2.14080433065</v>
      </c>
      <c r="AK19" s="86">
        <v>0.35627056719</v>
      </c>
      <c r="AL19" s="94">
        <v>29.852189708</v>
      </c>
      <c r="AM19" s="94">
        <v>24.005138946</v>
      </c>
      <c r="AN19" s="94">
        <v>3.292100602</v>
      </c>
      <c r="AO19" s="94">
        <v>3.4753</v>
      </c>
      <c r="AP19" s="94">
        <v>17.052475</v>
      </c>
    </row>
    <row r="20" spans="1:42" ht="14.25">
      <c r="A20" s="11" t="s">
        <v>20</v>
      </c>
      <c r="B20" s="33">
        <v>146.25712715918</v>
      </c>
      <c r="C20" s="33">
        <v>169.609708578709</v>
      </c>
      <c r="D20" s="33">
        <v>184.83499292743903</v>
      </c>
      <c r="E20" s="33">
        <v>191.03335371310604</v>
      </c>
      <c r="F20" s="33">
        <v>164.986200752603</v>
      </c>
      <c r="G20" s="33">
        <v>185.238030144748</v>
      </c>
      <c r="H20" s="33">
        <v>211.19053515437201</v>
      </c>
      <c r="I20" s="33">
        <v>202.50483710435</v>
      </c>
      <c r="J20" s="33">
        <v>212.931245500094</v>
      </c>
      <c r="K20" s="33">
        <v>221.94730122448</v>
      </c>
      <c r="L20" s="33">
        <v>230.296625291</v>
      </c>
      <c r="M20" s="33">
        <v>250.80703295395801</v>
      </c>
      <c r="N20" s="33">
        <v>244.93738666243374</v>
      </c>
      <c r="O20" s="33">
        <v>259.88960322695004</v>
      </c>
      <c r="P20" s="33">
        <v>268.522634136978</v>
      </c>
      <c r="Q20" s="33">
        <v>293.114878135395</v>
      </c>
      <c r="R20" s="33">
        <v>296.1842579740542</v>
      </c>
      <c r="S20" s="33">
        <v>307.27256140318644</v>
      </c>
      <c r="T20" s="33">
        <v>314.89142388458</v>
      </c>
      <c r="U20" s="33">
        <v>324.75111001552943</v>
      </c>
      <c r="V20" s="33">
        <v>329.4811268909371</v>
      </c>
      <c r="W20" s="33">
        <v>336.19477724789266</v>
      </c>
      <c r="X20" s="33">
        <v>332.6371148338027</v>
      </c>
      <c r="Y20" s="64">
        <v>354.643141717901</v>
      </c>
      <c r="Z20" s="33">
        <v>360.168921827</v>
      </c>
      <c r="AA20" s="33">
        <v>392.6243472710001</v>
      </c>
      <c r="AB20" s="33">
        <v>388.30671784500004</v>
      </c>
      <c r="AC20" s="33">
        <v>412.8164184060001</v>
      </c>
      <c r="AD20" s="33">
        <v>440.01019141038995</v>
      </c>
      <c r="AE20" s="33">
        <v>473.4585343805366</v>
      </c>
      <c r="AF20" s="33">
        <v>460.93339112244655</v>
      </c>
      <c r="AG20" s="33">
        <v>482.13908959689996</v>
      </c>
      <c r="AH20" s="94">
        <v>481.7314897120501</v>
      </c>
      <c r="AI20" s="86">
        <v>528.92544153952</v>
      </c>
      <c r="AJ20" s="86">
        <v>557.92168725933</v>
      </c>
      <c r="AK20" s="86">
        <v>560.0466261138519</v>
      </c>
      <c r="AL20" s="94">
        <v>585.13987824067</v>
      </c>
      <c r="AM20" s="94">
        <v>568.68781467304</v>
      </c>
      <c r="AN20" s="94">
        <v>635.42275674762</v>
      </c>
      <c r="AO20" s="94">
        <v>983.5438524203101</v>
      </c>
      <c r="AP20" s="94">
        <v>1020.504066329</v>
      </c>
    </row>
    <row r="21" spans="1:42" ht="14.25">
      <c r="A21" s="11" t="s">
        <v>21</v>
      </c>
      <c r="B21" s="33">
        <v>0.050199898804</v>
      </c>
      <c r="C21" s="33">
        <v>0.050199898804</v>
      </c>
      <c r="D21" s="33">
        <v>0.169395899076</v>
      </c>
      <c r="E21" s="33">
        <v>0.9224327570760001</v>
      </c>
      <c r="F21" s="33">
        <v>0.191784698806</v>
      </c>
      <c r="G21" s="33">
        <v>1.341581559726</v>
      </c>
      <c r="H21" s="33">
        <v>2.3812840499999997</v>
      </c>
      <c r="I21" s="33">
        <v>0.668417446</v>
      </c>
      <c r="J21" s="33">
        <v>0.29471404599999995</v>
      </c>
      <c r="K21" s="33">
        <v>3.202723093</v>
      </c>
      <c r="L21" s="33">
        <v>2.82032513</v>
      </c>
      <c r="M21" s="33">
        <v>3.5352290920000002</v>
      </c>
      <c r="N21" s="33">
        <v>3.6652573200000003</v>
      </c>
      <c r="O21" s="33">
        <v>3.651903725</v>
      </c>
      <c r="P21" s="33">
        <v>3.9478754230199997</v>
      </c>
      <c r="Q21" s="33">
        <v>4.9528223229999995</v>
      </c>
      <c r="R21" s="33">
        <v>4.91578224</v>
      </c>
      <c r="S21" s="33">
        <v>6.945946870109999</v>
      </c>
      <c r="T21" s="33">
        <v>6.910153766</v>
      </c>
      <c r="U21" s="33">
        <v>7.186103427999999</v>
      </c>
      <c r="V21" s="33">
        <v>6.601706602</v>
      </c>
      <c r="W21" s="33">
        <v>5.770154092</v>
      </c>
      <c r="X21" s="33">
        <v>5.984997218999999</v>
      </c>
      <c r="Y21" s="64">
        <v>4.372532174</v>
      </c>
      <c r="Z21" s="33">
        <v>4.4852618</v>
      </c>
      <c r="AA21" s="33">
        <v>4.425418394</v>
      </c>
      <c r="AB21" s="33">
        <v>4.592013148</v>
      </c>
      <c r="AC21" s="33">
        <v>4.766733274</v>
      </c>
      <c r="AD21" s="33">
        <v>4.957023349</v>
      </c>
      <c r="AE21" s="33">
        <v>4.980943523</v>
      </c>
      <c r="AF21" s="33">
        <v>1.5088873547100001</v>
      </c>
      <c r="AG21" s="33">
        <v>1.01942201171</v>
      </c>
      <c r="AH21" s="94">
        <v>0</v>
      </c>
      <c r="AI21" s="86">
        <v>0.037570123</v>
      </c>
      <c r="AJ21" s="86">
        <v>0.289017643</v>
      </c>
      <c r="AK21" s="86">
        <v>0.195578613</v>
      </c>
      <c r="AL21" s="94">
        <v>0.259056186</v>
      </c>
      <c r="AM21" s="94">
        <v>0.24260537599999998</v>
      </c>
      <c r="AN21" s="94">
        <v>0.002794284</v>
      </c>
      <c r="AO21" s="94">
        <v>0.014230448</v>
      </c>
      <c r="AP21" s="94">
        <v>0</v>
      </c>
    </row>
    <row r="22" spans="1:42" ht="14.25">
      <c r="A22" s="11" t="s">
        <v>22</v>
      </c>
      <c r="B22" s="33">
        <v>1.085967E-05</v>
      </c>
      <c r="C22" s="33">
        <v>2.952646E-05</v>
      </c>
      <c r="D22" s="33">
        <v>0</v>
      </c>
      <c r="E22" s="33">
        <v>0.119769</v>
      </c>
      <c r="F22" s="33">
        <v>0.303504</v>
      </c>
      <c r="G22" s="33">
        <v>0</v>
      </c>
      <c r="H22" s="33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0.778191828</v>
      </c>
      <c r="N22" s="65">
        <v>0</v>
      </c>
      <c r="O22" s="65">
        <v>3.291107927</v>
      </c>
      <c r="P22" s="65">
        <v>0</v>
      </c>
      <c r="Q22" s="65">
        <v>0</v>
      </c>
      <c r="R22" s="65">
        <v>0</v>
      </c>
      <c r="S22" s="65">
        <v>4.9636442039999995</v>
      </c>
      <c r="T22" s="65">
        <v>0</v>
      </c>
      <c r="U22" s="65">
        <v>0.026953466</v>
      </c>
      <c r="V22" s="33">
        <v>0.029836813</v>
      </c>
      <c r="W22" s="33">
        <v>0.09783366982879999</v>
      </c>
      <c r="X22" s="33">
        <v>0.051926</v>
      </c>
      <c r="Y22" s="64">
        <v>0.026391</v>
      </c>
      <c r="Z22" s="33">
        <v>0.308887</v>
      </c>
      <c r="AA22" s="33">
        <v>0</v>
      </c>
      <c r="AB22" s="33">
        <v>0</v>
      </c>
      <c r="AC22" s="33">
        <v>0</v>
      </c>
      <c r="AD22" s="33">
        <v>0.602016326</v>
      </c>
      <c r="AE22" s="33">
        <v>0.504721505</v>
      </c>
      <c r="AF22" s="33">
        <v>0.504527748</v>
      </c>
      <c r="AG22" s="33">
        <v>0.603537571</v>
      </c>
      <c r="AH22" s="94">
        <v>0.607583739</v>
      </c>
      <c r="AI22" s="86">
        <v>0.604068281</v>
      </c>
      <c r="AJ22" s="100">
        <v>0</v>
      </c>
      <c r="AK22" s="100">
        <v>2.1036061490000004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</row>
    <row r="23" spans="1:42" ht="14.25">
      <c r="A23" s="11" t="s">
        <v>23</v>
      </c>
      <c r="B23" s="33">
        <v>16.418723319510434</v>
      </c>
      <c r="C23" s="33">
        <v>13.368910418200171</v>
      </c>
      <c r="D23" s="33">
        <v>12.466683348152001</v>
      </c>
      <c r="E23" s="33">
        <v>17.846283395999</v>
      </c>
      <c r="F23" s="33">
        <v>13.565155413167</v>
      </c>
      <c r="G23" s="33">
        <v>14.194312121315999</v>
      </c>
      <c r="H23" s="33">
        <v>12.893288817268001</v>
      </c>
      <c r="I23" s="33">
        <v>13.615448421007</v>
      </c>
      <c r="J23" s="33">
        <v>19.665770693398</v>
      </c>
      <c r="K23" s="33">
        <v>20.008774595342004</v>
      </c>
      <c r="L23" s="33">
        <v>22.961024324226</v>
      </c>
      <c r="M23" s="33">
        <v>25.984444214108</v>
      </c>
      <c r="N23" s="33">
        <v>24.020696236833004</v>
      </c>
      <c r="O23" s="33">
        <v>26.41047392057856</v>
      </c>
      <c r="P23" s="33">
        <v>25.471040801487</v>
      </c>
      <c r="Q23" s="33">
        <v>21.947514681699044</v>
      </c>
      <c r="R23" s="33">
        <v>16.821407571287125</v>
      </c>
      <c r="S23" s="33">
        <v>17.836386447939187</v>
      </c>
      <c r="T23" s="33">
        <v>18.583755562</v>
      </c>
      <c r="U23" s="33">
        <v>18.410766723750285</v>
      </c>
      <c r="V23" s="33">
        <v>22.114435275250877</v>
      </c>
      <c r="W23" s="33">
        <v>17.965969561718754</v>
      </c>
      <c r="X23" s="33">
        <v>18.230249964375762</v>
      </c>
      <c r="Y23" s="64">
        <v>20.144312466059</v>
      </c>
      <c r="Z23" s="33">
        <v>14.348358253162</v>
      </c>
      <c r="AA23" s="33">
        <v>12.691715426782999</v>
      </c>
      <c r="AB23" s="33">
        <v>16.122369010122</v>
      </c>
      <c r="AC23" s="33">
        <v>26.112253420736</v>
      </c>
      <c r="AD23" s="33">
        <v>20.033329218127</v>
      </c>
      <c r="AE23" s="33">
        <v>25.72499483186908</v>
      </c>
      <c r="AF23" s="33">
        <v>25.31295292758174</v>
      </c>
      <c r="AG23" s="33">
        <v>40.26271195166</v>
      </c>
      <c r="AH23" s="94">
        <v>33.431755924586</v>
      </c>
      <c r="AI23" s="86">
        <v>35.856938579437</v>
      </c>
      <c r="AJ23" s="86">
        <v>40.09079117543</v>
      </c>
      <c r="AK23" s="86">
        <v>42.774004313267</v>
      </c>
      <c r="AL23" s="94">
        <v>49.24130532563</v>
      </c>
      <c r="AM23" s="94">
        <v>128.93854855467</v>
      </c>
      <c r="AN23" s="94">
        <v>142.38432417315</v>
      </c>
      <c r="AO23" s="94">
        <v>129.68438956453002</v>
      </c>
      <c r="AP23" s="94">
        <v>33.305037745999996</v>
      </c>
    </row>
    <row r="24" spans="1:42" ht="14.25">
      <c r="A24" s="13" t="s">
        <v>24</v>
      </c>
      <c r="B24" s="68">
        <f>SUM(B18:B23)</f>
        <v>209.94466282407544</v>
      </c>
      <c r="C24" s="68">
        <f aca="true" t="shared" si="1" ref="C24:AG24">SUM(C18:C23)</f>
        <v>226.53759745940414</v>
      </c>
      <c r="D24" s="68">
        <f t="shared" si="1"/>
        <v>240.39044915989803</v>
      </c>
      <c r="E24" s="68">
        <f t="shared" si="1"/>
        <v>252.57688927213403</v>
      </c>
      <c r="F24" s="68">
        <f t="shared" si="1"/>
        <v>211.454002016099</v>
      </c>
      <c r="G24" s="68">
        <f t="shared" si="1"/>
        <v>244.63315414402297</v>
      </c>
      <c r="H24" s="68">
        <f t="shared" si="1"/>
        <v>275.896702468153</v>
      </c>
      <c r="I24" s="68">
        <f t="shared" si="1"/>
        <v>275.82090558908897</v>
      </c>
      <c r="J24" s="68">
        <f t="shared" si="1"/>
        <v>292.680097485767</v>
      </c>
      <c r="K24" s="68">
        <f t="shared" si="1"/>
        <v>314.073951760117</v>
      </c>
      <c r="L24" s="68">
        <f t="shared" si="1"/>
        <v>332.87204207909105</v>
      </c>
      <c r="M24" s="68">
        <f t="shared" si="1"/>
        <v>359.852836301831</v>
      </c>
      <c r="N24" s="68">
        <f t="shared" si="1"/>
        <v>358.07070602733177</v>
      </c>
      <c r="O24" s="68">
        <f t="shared" si="1"/>
        <v>377.8663040533936</v>
      </c>
      <c r="P24" s="68">
        <f t="shared" si="1"/>
        <v>385.96609556347</v>
      </c>
      <c r="Q24" s="68">
        <f t="shared" si="1"/>
        <v>411.610223667534</v>
      </c>
      <c r="R24" s="68">
        <f t="shared" si="1"/>
        <v>417.0404782295304</v>
      </c>
      <c r="S24" s="68">
        <f t="shared" si="1"/>
        <v>439.97497269200557</v>
      </c>
      <c r="T24" s="68">
        <f t="shared" si="1"/>
        <v>447.67217891083</v>
      </c>
      <c r="U24" s="68">
        <f t="shared" si="1"/>
        <v>465.5834197793297</v>
      </c>
      <c r="V24" s="68">
        <f t="shared" si="1"/>
        <v>466.88845983818794</v>
      </c>
      <c r="W24" s="68">
        <f t="shared" si="1"/>
        <v>483.21125617744013</v>
      </c>
      <c r="X24" s="68">
        <f t="shared" si="1"/>
        <v>479.7300461851784</v>
      </c>
      <c r="Y24" s="68">
        <f t="shared" si="1"/>
        <v>503.32402738112006</v>
      </c>
      <c r="Z24" s="68">
        <f t="shared" si="1"/>
        <v>500.9628259611621</v>
      </c>
      <c r="AA24" s="68">
        <f t="shared" si="1"/>
        <v>531.297663590783</v>
      </c>
      <c r="AB24" s="68">
        <f t="shared" si="1"/>
        <v>540.6030224981221</v>
      </c>
      <c r="AC24" s="68">
        <f t="shared" si="1"/>
        <v>571.2361671197361</v>
      </c>
      <c r="AD24" s="68">
        <f t="shared" si="1"/>
        <v>600.411299100517</v>
      </c>
      <c r="AE24" s="68">
        <f t="shared" si="1"/>
        <v>642.618554677763</v>
      </c>
      <c r="AF24" s="68">
        <f t="shared" si="1"/>
        <v>623.0758699195312</v>
      </c>
      <c r="AG24" s="68">
        <f t="shared" si="1"/>
        <v>655.03061168227</v>
      </c>
      <c r="AH24" s="93">
        <v>637.9010630923442</v>
      </c>
      <c r="AI24" s="87">
        <v>788.760736307827</v>
      </c>
      <c r="AJ24" s="87">
        <v>889.0737253854101</v>
      </c>
      <c r="AK24" s="87">
        <v>901.4704579683088</v>
      </c>
      <c r="AL24" s="93">
        <v>965.5288207182599</v>
      </c>
      <c r="AM24" s="93">
        <v>1070.46261687767</v>
      </c>
      <c r="AN24" s="93">
        <v>1079.8052913785432</v>
      </c>
      <c r="AO24" s="93">
        <v>1199.78147184375</v>
      </c>
      <c r="AP24" s="93">
        <v>1197.480676547</v>
      </c>
    </row>
    <row r="25" spans="1:42" ht="14.25">
      <c r="A25" s="58" t="s">
        <v>25</v>
      </c>
      <c r="B25" s="58"/>
      <c r="C25" s="58"/>
      <c r="D25" s="58"/>
      <c r="E25" s="58"/>
      <c r="F25" s="58"/>
      <c r="G25" s="58"/>
      <c r="H25" s="5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5"/>
      <c r="Z25" s="40"/>
      <c r="AA25" s="40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</row>
    <row r="26" spans="1:42" ht="14.25">
      <c r="A26" s="11" t="s">
        <v>26</v>
      </c>
      <c r="B26" s="33">
        <v>38.411670736788</v>
      </c>
      <c r="C26" s="33">
        <v>38.909809736788</v>
      </c>
      <c r="D26" s="33">
        <v>38.916977736788</v>
      </c>
      <c r="E26" s="33">
        <v>38.917032736787995</v>
      </c>
      <c r="F26" s="33">
        <v>42.020523476788</v>
      </c>
      <c r="G26" s="33">
        <v>43.511594241555</v>
      </c>
      <c r="H26" s="33">
        <v>43.874857092555004</v>
      </c>
      <c r="I26" s="33">
        <v>42.821776092555</v>
      </c>
      <c r="J26" s="33">
        <v>48.339844832554995</v>
      </c>
      <c r="K26" s="33">
        <v>48.460723832555</v>
      </c>
      <c r="L26" s="33">
        <v>48.460723832555</v>
      </c>
      <c r="M26" s="33">
        <v>49.081341307349994</v>
      </c>
      <c r="N26" s="33">
        <v>56.404220253350005</v>
      </c>
      <c r="O26" s="33">
        <v>59.690561209069</v>
      </c>
      <c r="P26" s="33">
        <v>59.51343006635</v>
      </c>
      <c r="Q26" s="33">
        <v>62.690022326590004</v>
      </c>
      <c r="R26" s="33">
        <v>94.53538255419</v>
      </c>
      <c r="S26" s="33">
        <v>101.27219002219</v>
      </c>
      <c r="T26" s="33">
        <v>113.515659168</v>
      </c>
      <c r="U26" s="33">
        <v>125.94382041518999</v>
      </c>
      <c r="V26" s="33">
        <v>115.86413766619002</v>
      </c>
      <c r="W26" s="33">
        <v>116.81481764619002</v>
      </c>
      <c r="X26" s="33">
        <v>117.45973934319001</v>
      </c>
      <c r="Y26" s="64">
        <v>131.432256104</v>
      </c>
      <c r="Z26" s="33">
        <v>134.49858235619</v>
      </c>
      <c r="AA26" s="33">
        <v>140.93722235619003</v>
      </c>
      <c r="AB26" s="33">
        <v>141.69485324819</v>
      </c>
      <c r="AC26" s="33">
        <v>156.83008085919</v>
      </c>
      <c r="AD26" s="33">
        <v>159.00660383919</v>
      </c>
      <c r="AE26" s="33">
        <v>161.29790409518998</v>
      </c>
      <c r="AF26" s="33">
        <v>163.38647353919</v>
      </c>
      <c r="AG26" s="33">
        <v>179.80798884319</v>
      </c>
      <c r="AH26" s="94">
        <v>179.45066282919004</v>
      </c>
      <c r="AI26" s="86">
        <v>180.34500336919</v>
      </c>
      <c r="AJ26" s="86">
        <v>180.34543551734998</v>
      </c>
      <c r="AK26" s="86">
        <v>201.86719356519</v>
      </c>
      <c r="AL26" s="94">
        <v>203.030718914</v>
      </c>
      <c r="AM26" s="94">
        <v>203.96157516800002</v>
      </c>
      <c r="AN26" s="94">
        <v>205.357723041</v>
      </c>
      <c r="AO26" s="94">
        <v>229.64014548699998</v>
      </c>
      <c r="AP26" s="94">
        <v>202.297405949</v>
      </c>
    </row>
    <row r="27" spans="1:42" ht="14.25">
      <c r="A27" s="11" t="s">
        <v>27</v>
      </c>
      <c r="B27" s="33">
        <v>12.165569</v>
      </c>
      <c r="C27" s="33">
        <v>12.165569</v>
      </c>
      <c r="D27" s="33">
        <v>12.165569</v>
      </c>
      <c r="E27" s="33">
        <v>12.165569</v>
      </c>
      <c r="F27" s="33">
        <v>12.165569</v>
      </c>
      <c r="G27" s="33">
        <v>11.665569</v>
      </c>
      <c r="H27" s="33">
        <v>11.665569</v>
      </c>
      <c r="I27" s="33">
        <v>12.359855</v>
      </c>
      <c r="J27" s="33">
        <v>12.359855</v>
      </c>
      <c r="K27" s="33">
        <v>12.486195</v>
      </c>
      <c r="L27" s="33">
        <v>12.486195</v>
      </c>
      <c r="M27" s="33">
        <v>12.486195</v>
      </c>
      <c r="N27" s="33">
        <v>11.968441182999998</v>
      </c>
      <c r="O27" s="33">
        <v>11.791909</v>
      </c>
      <c r="P27" s="33">
        <v>11.968446256</v>
      </c>
      <c r="Q27" s="33">
        <v>10.447499255999999</v>
      </c>
      <c r="R27" s="33">
        <v>10.451159255999999</v>
      </c>
      <c r="S27" s="33">
        <v>10.451162256</v>
      </c>
      <c r="T27" s="33">
        <v>10.464140255999999</v>
      </c>
      <c r="U27" s="33">
        <v>8.876190256</v>
      </c>
      <c r="V27" s="33">
        <v>10.471202256</v>
      </c>
      <c r="W27" s="33">
        <v>10.472222255999998</v>
      </c>
      <c r="X27" s="33">
        <v>10.472222255999998</v>
      </c>
      <c r="Y27" s="64">
        <v>10.485605256</v>
      </c>
      <c r="Z27" s="33">
        <v>10.485656255999999</v>
      </c>
      <c r="AA27" s="33">
        <v>10.485674256</v>
      </c>
      <c r="AB27" s="33">
        <v>10.485707256</v>
      </c>
      <c r="AC27" s="33">
        <v>10.511000255999999</v>
      </c>
      <c r="AD27" s="33">
        <v>10.511114255999999</v>
      </c>
      <c r="AE27" s="33">
        <v>10.270995</v>
      </c>
      <c r="AF27" s="33">
        <v>10.512760256</v>
      </c>
      <c r="AG27" s="33">
        <v>10.270995</v>
      </c>
      <c r="AH27" s="94">
        <v>11.792136</v>
      </c>
      <c r="AI27" s="86">
        <v>12.061175256</v>
      </c>
      <c r="AJ27" s="86">
        <v>12.06121731184</v>
      </c>
      <c r="AK27" s="86">
        <v>12.062134256</v>
      </c>
      <c r="AL27" s="94">
        <v>12.062297228190001</v>
      </c>
      <c r="AM27" s="94">
        <v>12.062480228190001</v>
      </c>
      <c r="AN27" s="94">
        <v>12.062548780190001</v>
      </c>
      <c r="AO27" s="94">
        <v>12.11596663884</v>
      </c>
      <c r="AP27" s="94">
        <v>11.989547704</v>
      </c>
    </row>
    <row r="28" spans="1:42" ht="14.25">
      <c r="A28" s="11" t="s">
        <v>29</v>
      </c>
      <c r="B28" s="33">
        <v>3.7594475</v>
      </c>
      <c r="C28" s="33">
        <v>3.9444335</v>
      </c>
      <c r="D28" s="33">
        <v>4.4191935</v>
      </c>
      <c r="E28" s="33">
        <v>9.4504645</v>
      </c>
      <c r="F28" s="33">
        <v>8.9148845</v>
      </c>
      <c r="G28" s="33">
        <v>8.9801105</v>
      </c>
      <c r="H28" s="33">
        <v>8.9157355</v>
      </c>
      <c r="I28" s="33">
        <v>14.5320115</v>
      </c>
      <c r="J28" s="33">
        <v>14.2244845</v>
      </c>
      <c r="K28" s="33">
        <v>9.7545215</v>
      </c>
      <c r="L28" s="33">
        <v>10.4825365</v>
      </c>
      <c r="M28" s="33">
        <v>10.741925018</v>
      </c>
      <c r="N28" s="33">
        <v>18.196808928</v>
      </c>
      <c r="O28" s="33">
        <v>10.8472101</v>
      </c>
      <c r="P28" s="33">
        <v>10.8259271</v>
      </c>
      <c r="Q28" s="33">
        <v>10.8247691</v>
      </c>
      <c r="R28" s="33">
        <v>7.8552985</v>
      </c>
      <c r="S28" s="33">
        <v>6.329527316215487</v>
      </c>
      <c r="T28" s="33">
        <v>10.9819995</v>
      </c>
      <c r="U28" s="33">
        <v>10.852321673011117</v>
      </c>
      <c r="V28" s="33">
        <v>10.5472735</v>
      </c>
      <c r="W28" s="33">
        <v>10.676505756058178</v>
      </c>
      <c r="X28" s="33">
        <v>12.479878500186631</v>
      </c>
      <c r="Y28" s="64">
        <v>12.7245675</v>
      </c>
      <c r="Z28" s="33">
        <v>16.3074695</v>
      </c>
      <c r="AA28" s="33">
        <v>16.3485545</v>
      </c>
      <c r="AB28" s="33">
        <v>16.5706145</v>
      </c>
      <c r="AC28" s="33">
        <v>16.6293825</v>
      </c>
      <c r="AD28" s="33">
        <v>29.935839248</v>
      </c>
      <c r="AE28" s="33">
        <v>21.6389585</v>
      </c>
      <c r="AF28" s="33">
        <v>32.465004832750644</v>
      </c>
      <c r="AG28" s="33">
        <v>20.1303145</v>
      </c>
      <c r="AH28" s="94">
        <v>21.1379175</v>
      </c>
      <c r="AI28" s="86">
        <v>37.720395393000004</v>
      </c>
      <c r="AJ28" s="86">
        <v>37.841631393</v>
      </c>
      <c r="AK28" s="86">
        <v>20.056889</v>
      </c>
      <c r="AL28" s="94">
        <v>-0.7234200050000001</v>
      </c>
      <c r="AM28" s="94">
        <v>8.5</v>
      </c>
      <c r="AN28" s="94">
        <v>20.265622487999998</v>
      </c>
      <c r="AO28" s="94">
        <v>11.48267001156</v>
      </c>
      <c r="AP28" s="94">
        <v>41.840065622000004</v>
      </c>
    </row>
    <row r="29" spans="1:42" ht="14.25">
      <c r="A29" s="11" t="s">
        <v>28</v>
      </c>
      <c r="B29" s="33">
        <v>49.490838255742</v>
      </c>
      <c r="C29" s="33">
        <v>48.941657189562</v>
      </c>
      <c r="D29" s="33">
        <v>49.134952189562</v>
      </c>
      <c r="E29" s="33">
        <v>49.033040189682</v>
      </c>
      <c r="F29" s="33">
        <v>52.35892724299801</v>
      </c>
      <c r="G29" s="33">
        <v>49.776664796998</v>
      </c>
      <c r="H29" s="33">
        <v>50.693579842998</v>
      </c>
      <c r="I29" s="33">
        <v>50.887195796998</v>
      </c>
      <c r="J29" s="33">
        <v>55.985147877688995</v>
      </c>
      <c r="K29" s="33">
        <v>52.670646979689</v>
      </c>
      <c r="L29" s="33">
        <v>52.05603675959</v>
      </c>
      <c r="M29" s="33">
        <v>51.974514979689005</v>
      </c>
      <c r="N29" s="33">
        <v>46.456213675239</v>
      </c>
      <c r="O29" s="33">
        <v>52.760360237239</v>
      </c>
      <c r="P29" s="33">
        <v>52.668918013238994</v>
      </c>
      <c r="Q29" s="33">
        <v>52.418259503239</v>
      </c>
      <c r="R29" s="33">
        <v>25.502112388917244</v>
      </c>
      <c r="S29" s="33">
        <v>29.441088148017247</v>
      </c>
      <c r="T29" s="33">
        <v>17.313221398335248</v>
      </c>
      <c r="U29" s="33">
        <v>7.048688491982003</v>
      </c>
      <c r="V29" s="33">
        <v>10.824846408111</v>
      </c>
      <c r="W29" s="33">
        <v>10.603996427111005</v>
      </c>
      <c r="X29" s="33">
        <v>11.681933841190997</v>
      </c>
      <c r="Y29" s="64">
        <v>2.0052113061110006</v>
      </c>
      <c r="Z29" s="33">
        <v>9.953007098228</v>
      </c>
      <c r="AA29" s="33">
        <v>8.929006737228002</v>
      </c>
      <c r="AB29" s="33">
        <v>7.7820684742280015</v>
      </c>
      <c r="AC29" s="33">
        <v>-1.573680214772</v>
      </c>
      <c r="AD29" s="33">
        <v>-2.293173417897001</v>
      </c>
      <c r="AE29" s="33">
        <v>10.154957688403002</v>
      </c>
      <c r="AF29" s="33">
        <v>0.7577486541029997</v>
      </c>
      <c r="AG29" s="33">
        <v>-0.34285324589700067</v>
      </c>
      <c r="AH29" s="94">
        <v>24.214903693663</v>
      </c>
      <c r="AI29" s="86">
        <v>13.353603800663004</v>
      </c>
      <c r="AJ29" s="86">
        <v>14.517367059670004</v>
      </c>
      <c r="AK29" s="86">
        <v>12.291786454663004</v>
      </c>
      <c r="AL29" s="94">
        <v>42.837648874559996</v>
      </c>
      <c r="AM29" s="94">
        <v>22</v>
      </c>
      <c r="AN29" s="94">
        <v>10.520055482560002</v>
      </c>
      <c r="AO29" s="94">
        <v>8.359379399999995</v>
      </c>
      <c r="AP29" s="94">
        <v>32.030289673</v>
      </c>
    </row>
    <row r="30" spans="1:42" ht="14.25">
      <c r="A30" s="11" t="s">
        <v>30</v>
      </c>
      <c r="B30" s="33">
        <v>1.8325317251679998</v>
      </c>
      <c r="C30" s="33">
        <v>2.2946848657630006</v>
      </c>
      <c r="D30" s="33">
        <v>3.540569969087001</v>
      </c>
      <c r="E30" s="33">
        <v>6.055536940885</v>
      </c>
      <c r="F30" s="33">
        <v>3.227305202003</v>
      </c>
      <c r="G30" s="33">
        <v>5.287691575606</v>
      </c>
      <c r="H30" s="33">
        <v>7.120080824338</v>
      </c>
      <c r="I30" s="33">
        <v>8.677427386433997</v>
      </c>
      <c r="J30" s="33">
        <v>0.843708952371001</v>
      </c>
      <c r="K30" s="33">
        <v>1.851145369931</v>
      </c>
      <c r="L30" s="33">
        <v>4.670765626913</v>
      </c>
      <c r="M30" s="33">
        <v>7.971764085628999</v>
      </c>
      <c r="N30" s="33">
        <v>1.6893560863110009</v>
      </c>
      <c r="O30" s="33">
        <v>2.0892355163949996</v>
      </c>
      <c r="P30" s="33">
        <v>2.9230699668025264</v>
      </c>
      <c r="Q30" s="33">
        <v>-9.099214118015237</v>
      </c>
      <c r="R30" s="33">
        <v>-1.5453466291006306</v>
      </c>
      <c r="S30" s="33">
        <v>-1.7426043399701583</v>
      </c>
      <c r="T30" s="33">
        <v>-0.93423609479</v>
      </c>
      <c r="U30" s="33">
        <v>3.1188998414379956</v>
      </c>
      <c r="V30" s="33">
        <v>1.04162498033</v>
      </c>
      <c r="W30" s="33">
        <v>-2.1712830461795205</v>
      </c>
      <c r="X30" s="33">
        <v>5.537887126110647</v>
      </c>
      <c r="Y30" s="64">
        <v>9.744688328750314</v>
      </c>
      <c r="Z30" s="33">
        <v>1.2361978209999998</v>
      </c>
      <c r="AA30" s="33">
        <v>3.880758313247</v>
      </c>
      <c r="AB30" s="33">
        <v>5.652015072713</v>
      </c>
      <c r="AC30" s="33">
        <v>11.888396980288002</v>
      </c>
      <c r="AD30" s="33">
        <v>5.714688784161001</v>
      </c>
      <c r="AE30" s="33">
        <v>9.06897745016277</v>
      </c>
      <c r="AF30" s="33">
        <v>17.298484777377002</v>
      </c>
      <c r="AG30" s="33">
        <v>22.822597016479993</v>
      </c>
      <c r="AH30" s="94">
        <v>7.9532403223719985</v>
      </c>
      <c r="AI30" s="86">
        <v>14.652197331071001</v>
      </c>
      <c r="AJ30" s="86">
        <v>23.34950254789</v>
      </c>
      <c r="AK30" s="86">
        <v>30.667634666611985</v>
      </c>
      <c r="AL30" s="94">
        <v>8.179940187332035</v>
      </c>
      <c r="AM30" s="94">
        <v>14.5110719180698</v>
      </c>
      <c r="AN30" s="94">
        <v>29.0045793744948</v>
      </c>
      <c r="AO30" s="94">
        <v>46.12357556452825</v>
      </c>
      <c r="AP30" s="94">
        <v>11.084666484</v>
      </c>
    </row>
    <row r="31" spans="1:42" ht="14.25">
      <c r="A31" s="13" t="s">
        <v>31</v>
      </c>
      <c r="B31" s="68">
        <f>SUM(B26:B30)</f>
        <v>105.66005721769798</v>
      </c>
      <c r="C31" s="68">
        <f aca="true" t="shared" si="2" ref="C31:AG31">SUM(C26:C30)</f>
        <v>106.256154292113</v>
      </c>
      <c r="D31" s="68">
        <f t="shared" si="2"/>
        <v>108.177262395437</v>
      </c>
      <c r="E31" s="68">
        <f t="shared" si="2"/>
        <v>115.62164336735499</v>
      </c>
      <c r="F31" s="68">
        <f t="shared" si="2"/>
        <v>118.687209421789</v>
      </c>
      <c r="G31" s="68">
        <f t="shared" si="2"/>
        <v>119.22163011415901</v>
      </c>
      <c r="H31" s="68">
        <f t="shared" si="2"/>
        <v>122.26982225989101</v>
      </c>
      <c r="I31" s="68">
        <f t="shared" si="2"/>
        <v>129.278265775987</v>
      </c>
      <c r="J31" s="68">
        <f t="shared" si="2"/>
        <v>131.753041162615</v>
      </c>
      <c r="K31" s="68">
        <f t="shared" si="2"/>
        <v>125.223232682175</v>
      </c>
      <c r="L31" s="68">
        <f t="shared" si="2"/>
        <v>128.156257719058</v>
      </c>
      <c r="M31" s="68">
        <f t="shared" si="2"/>
        <v>132.255740390668</v>
      </c>
      <c r="N31" s="68">
        <f t="shared" si="2"/>
        <v>134.7150401259</v>
      </c>
      <c r="O31" s="68">
        <f t="shared" si="2"/>
        <v>137.179276062703</v>
      </c>
      <c r="P31" s="68">
        <f t="shared" si="2"/>
        <v>137.89979140239151</v>
      </c>
      <c r="Q31" s="68">
        <f t="shared" si="2"/>
        <v>127.28133606781377</v>
      </c>
      <c r="R31" s="68">
        <f t="shared" si="2"/>
        <v>136.7986060700066</v>
      </c>
      <c r="S31" s="68">
        <f t="shared" si="2"/>
        <v>145.75136340245257</v>
      </c>
      <c r="T31" s="68">
        <f t="shared" si="2"/>
        <v>151.34078422754524</v>
      </c>
      <c r="U31" s="68">
        <f t="shared" si="2"/>
        <v>155.8399206776211</v>
      </c>
      <c r="V31" s="68">
        <f t="shared" si="2"/>
        <v>148.74908481063102</v>
      </c>
      <c r="W31" s="68">
        <f t="shared" si="2"/>
        <v>146.39625903917968</v>
      </c>
      <c r="X31" s="68">
        <f t="shared" si="2"/>
        <v>157.6316610666783</v>
      </c>
      <c r="Y31" s="68">
        <f t="shared" si="2"/>
        <v>166.39232849486132</v>
      </c>
      <c r="Z31" s="68">
        <f t="shared" si="2"/>
        <v>172.480913031418</v>
      </c>
      <c r="AA31" s="68">
        <f t="shared" si="2"/>
        <v>180.58121616266504</v>
      </c>
      <c r="AB31" s="68">
        <f t="shared" si="2"/>
        <v>182.185258551131</v>
      </c>
      <c r="AC31" s="68">
        <f t="shared" si="2"/>
        <v>194.28518038070598</v>
      </c>
      <c r="AD31" s="68">
        <f t="shared" si="2"/>
        <v>202.875072709454</v>
      </c>
      <c r="AE31" s="68">
        <f t="shared" si="2"/>
        <v>212.43179273375574</v>
      </c>
      <c r="AF31" s="68">
        <f t="shared" si="2"/>
        <v>224.4204720594207</v>
      </c>
      <c r="AG31" s="68">
        <f t="shared" si="2"/>
        <v>232.68904211377298</v>
      </c>
      <c r="AH31" s="93">
        <v>244.54886034522502</v>
      </c>
      <c r="AI31" s="87">
        <v>258.132375149924</v>
      </c>
      <c r="AJ31" s="93">
        <v>268.11515382975</v>
      </c>
      <c r="AK31" s="87">
        <v>276.945637942465</v>
      </c>
      <c r="AL31" s="93">
        <v>265.387185199082</v>
      </c>
      <c r="AM31" s="93">
        <v>261.1270481838198</v>
      </c>
      <c r="AN31" s="93">
        <v>277.2105291662448</v>
      </c>
      <c r="AO31" s="93">
        <v>307.7217371019282</v>
      </c>
      <c r="AP31" s="93">
        <v>299.24197543200006</v>
      </c>
    </row>
    <row r="32" spans="1:42" ht="14.25">
      <c r="A32" s="13" t="s">
        <v>32</v>
      </c>
      <c r="B32" s="68">
        <f>B24+B31</f>
        <v>315.6047200417734</v>
      </c>
      <c r="C32" s="68">
        <f aca="true" t="shared" si="3" ref="C32:AG32">C24+C31</f>
        <v>332.7937517515171</v>
      </c>
      <c r="D32" s="68">
        <f t="shared" si="3"/>
        <v>348.567711555335</v>
      </c>
      <c r="E32" s="68">
        <f t="shared" si="3"/>
        <v>368.19853263948903</v>
      </c>
      <c r="F32" s="68">
        <f t="shared" si="3"/>
        <v>330.141211437888</v>
      </c>
      <c r="G32" s="68">
        <f t="shared" si="3"/>
        <v>363.854784258182</v>
      </c>
      <c r="H32" s="68">
        <f t="shared" si="3"/>
        <v>398.166524728044</v>
      </c>
      <c r="I32" s="68">
        <f t="shared" si="3"/>
        <v>405.09917136507596</v>
      </c>
      <c r="J32" s="68">
        <f t="shared" si="3"/>
        <v>424.43313864838206</v>
      </c>
      <c r="K32" s="68">
        <f t="shared" si="3"/>
        <v>439.29718444229195</v>
      </c>
      <c r="L32" s="68">
        <f t="shared" si="3"/>
        <v>461.0282997981491</v>
      </c>
      <c r="M32" s="68">
        <f t="shared" si="3"/>
        <v>492.108576692499</v>
      </c>
      <c r="N32" s="68">
        <f t="shared" si="3"/>
        <v>492.7857461532318</v>
      </c>
      <c r="O32" s="68">
        <f t="shared" si="3"/>
        <v>515.0455801160966</v>
      </c>
      <c r="P32" s="68">
        <f t="shared" si="3"/>
        <v>523.8658869658615</v>
      </c>
      <c r="Q32" s="68">
        <f t="shared" si="3"/>
        <v>538.8915597353478</v>
      </c>
      <c r="R32" s="68">
        <f t="shared" si="3"/>
        <v>553.839084299537</v>
      </c>
      <c r="S32" s="68">
        <f t="shared" si="3"/>
        <v>585.7263360944581</v>
      </c>
      <c r="T32" s="68">
        <f t="shared" si="3"/>
        <v>599.0129631383752</v>
      </c>
      <c r="U32" s="68">
        <f t="shared" si="3"/>
        <v>621.4233404569508</v>
      </c>
      <c r="V32" s="68">
        <f t="shared" si="3"/>
        <v>615.6375446488189</v>
      </c>
      <c r="W32" s="68">
        <f t="shared" si="3"/>
        <v>629.6075152166198</v>
      </c>
      <c r="X32" s="68">
        <f t="shared" si="3"/>
        <v>637.3617072518567</v>
      </c>
      <c r="Y32" s="68">
        <f t="shared" si="3"/>
        <v>669.7163558759814</v>
      </c>
      <c r="Z32" s="68">
        <f t="shared" si="3"/>
        <v>673.44373899258</v>
      </c>
      <c r="AA32" s="68">
        <f t="shared" si="3"/>
        <v>711.878879753448</v>
      </c>
      <c r="AB32" s="68">
        <f t="shared" si="3"/>
        <v>722.7882810492531</v>
      </c>
      <c r="AC32" s="68">
        <f t="shared" si="3"/>
        <v>765.5213475004421</v>
      </c>
      <c r="AD32" s="68">
        <f t="shared" si="3"/>
        <v>803.286371809971</v>
      </c>
      <c r="AE32" s="68">
        <f t="shared" si="3"/>
        <v>855.0503474115187</v>
      </c>
      <c r="AF32" s="68">
        <f t="shared" si="3"/>
        <v>847.4963419789519</v>
      </c>
      <c r="AG32" s="68">
        <f t="shared" si="3"/>
        <v>887.719653796043</v>
      </c>
      <c r="AH32" s="93">
        <v>882.4499234375692</v>
      </c>
      <c r="AI32" s="87">
        <v>1046.893111457751</v>
      </c>
      <c r="AJ32" s="87">
        <v>1157.1891312151602</v>
      </c>
      <c r="AK32" s="87">
        <v>1178.416095910774</v>
      </c>
      <c r="AL32" s="93">
        <v>1230.916005917342</v>
      </c>
      <c r="AM32" s="93">
        <v>1331.5896650614898</v>
      </c>
      <c r="AN32" s="93">
        <v>1357.0158205447879</v>
      </c>
      <c r="AO32" s="93">
        <v>1507.5032089456781</v>
      </c>
      <c r="AP32" s="93">
        <v>1496.7226519790001</v>
      </c>
    </row>
    <row r="33" spans="1:8" ht="14.25">
      <c r="A33" s="60"/>
      <c r="B33" s="60"/>
      <c r="C33" s="60"/>
      <c r="D33" s="60"/>
      <c r="E33" s="60"/>
      <c r="F33" s="60"/>
      <c r="G33" s="60"/>
      <c r="H33" s="60"/>
    </row>
  </sheetData>
  <sheetProtection/>
  <mergeCells count="11">
    <mergeCell ref="R2:U2"/>
    <mergeCell ref="V2:Y2"/>
    <mergeCell ref="Z2:AC2"/>
    <mergeCell ref="AL2:AO2"/>
    <mergeCell ref="AD2:AG2"/>
    <mergeCell ref="A2:A3"/>
    <mergeCell ref="B2:E2"/>
    <mergeCell ref="F2:I2"/>
    <mergeCell ref="J2:M2"/>
    <mergeCell ref="N2:Q2"/>
    <mergeCell ref="AH2:AK2"/>
  </mergeCells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24"/>
  <sheetViews>
    <sheetView zoomScalePageLayoutView="0" workbookViewId="0" topLeftCell="A1">
      <pane xSplit="1" topLeftCell="AB1" activePane="topRight" state="frozen"/>
      <selection pane="topLeft" activeCell="A1" sqref="A1"/>
      <selection pane="topRight" activeCell="AQ1" sqref="AQ1"/>
    </sheetView>
  </sheetViews>
  <sheetFormatPr defaultColWidth="9.140625" defaultRowHeight="15"/>
  <cols>
    <col min="1" max="1" width="41.00390625" style="0" bestFit="1" customWidth="1"/>
    <col min="2" max="34" width="9.28125" style="0" customWidth="1"/>
  </cols>
  <sheetData>
    <row r="1" spans="1:4" ht="46.5">
      <c r="A1" s="99" t="s">
        <v>90</v>
      </c>
      <c r="B1" s="1"/>
      <c r="C1" s="1"/>
      <c r="D1" s="1"/>
    </row>
    <row r="2" spans="1:42" ht="14.25">
      <c r="A2" s="117"/>
      <c r="B2" s="122">
        <v>2014</v>
      </c>
      <c r="C2" s="123"/>
      <c r="D2" s="123"/>
      <c r="E2" s="124"/>
      <c r="F2" s="111">
        <v>2015</v>
      </c>
      <c r="G2" s="111"/>
      <c r="H2" s="111"/>
      <c r="I2" s="111"/>
      <c r="J2" s="111">
        <v>2016</v>
      </c>
      <c r="K2" s="111"/>
      <c r="L2" s="111"/>
      <c r="M2" s="111"/>
      <c r="N2" s="111">
        <v>2017</v>
      </c>
      <c r="O2" s="111"/>
      <c r="P2" s="111"/>
      <c r="Q2" s="111"/>
      <c r="R2" s="111">
        <v>2018</v>
      </c>
      <c r="S2" s="111"/>
      <c r="T2" s="111"/>
      <c r="U2" s="111"/>
      <c r="V2" s="113">
        <v>2019</v>
      </c>
      <c r="W2" s="125"/>
      <c r="X2" s="125"/>
      <c r="Y2" s="126"/>
      <c r="Z2" s="114">
        <v>2020</v>
      </c>
      <c r="AA2" s="115"/>
      <c r="AB2" s="115"/>
      <c r="AC2" s="115"/>
      <c r="AD2" s="114">
        <v>2021</v>
      </c>
      <c r="AE2" s="115"/>
      <c r="AF2" s="115"/>
      <c r="AG2" s="115"/>
      <c r="AH2" s="114">
        <v>2022</v>
      </c>
      <c r="AI2" s="115"/>
      <c r="AJ2" s="115"/>
      <c r="AK2" s="115"/>
      <c r="AL2" s="114">
        <v>2023</v>
      </c>
      <c r="AM2" s="115"/>
      <c r="AN2" s="115"/>
      <c r="AO2" s="116"/>
      <c r="AP2" s="109">
        <v>2024</v>
      </c>
    </row>
    <row r="3" spans="1:42" ht="14.25">
      <c r="A3" s="117"/>
      <c r="B3" s="59" t="s">
        <v>1</v>
      </c>
      <c r="C3" s="59" t="s">
        <v>2</v>
      </c>
      <c r="D3" s="59" t="s">
        <v>3</v>
      </c>
      <c r="E3" s="59" t="s">
        <v>0</v>
      </c>
      <c r="F3" s="59" t="s">
        <v>1</v>
      </c>
      <c r="G3" s="59" t="s">
        <v>2</v>
      </c>
      <c r="H3" s="59" t="s">
        <v>3</v>
      </c>
      <c r="I3" s="59" t="s">
        <v>0</v>
      </c>
      <c r="J3" s="59" t="s">
        <v>1</v>
      </c>
      <c r="K3" s="59" t="s">
        <v>2</v>
      </c>
      <c r="L3" s="59" t="s">
        <v>3</v>
      </c>
      <c r="M3" s="59" t="s">
        <v>0</v>
      </c>
      <c r="N3" s="59" t="s">
        <v>1</v>
      </c>
      <c r="O3" s="59" t="s">
        <v>2</v>
      </c>
      <c r="P3" s="59" t="s">
        <v>3</v>
      </c>
      <c r="Q3" s="59" t="s">
        <v>0</v>
      </c>
      <c r="R3" s="59" t="s">
        <v>1</v>
      </c>
      <c r="S3" s="59" t="s">
        <v>2</v>
      </c>
      <c r="T3" s="59" t="s">
        <v>3</v>
      </c>
      <c r="U3" s="59" t="s">
        <v>0</v>
      </c>
      <c r="V3" s="59" t="s">
        <v>1</v>
      </c>
      <c r="W3" s="59" t="s">
        <v>2</v>
      </c>
      <c r="X3" s="59" t="s">
        <v>3</v>
      </c>
      <c r="Y3" s="59" t="s">
        <v>0</v>
      </c>
      <c r="Z3" s="59" t="s">
        <v>1</v>
      </c>
      <c r="AA3" s="59" t="s">
        <v>2</v>
      </c>
      <c r="AB3" s="59" t="s">
        <v>3</v>
      </c>
      <c r="AC3" s="59" t="s">
        <v>0</v>
      </c>
      <c r="AD3" s="59" t="s">
        <v>1</v>
      </c>
      <c r="AE3" s="59" t="s">
        <v>2</v>
      </c>
      <c r="AF3" s="59" t="s">
        <v>3</v>
      </c>
      <c r="AG3" s="59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  <c r="AP3" s="110" t="s">
        <v>1</v>
      </c>
    </row>
    <row r="4" spans="1:42" ht="14.25">
      <c r="A4" s="58" t="s">
        <v>34</v>
      </c>
      <c r="B4" s="58"/>
      <c r="C4" s="58"/>
      <c r="D4" s="5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7"/>
      <c r="AM4" s="47"/>
      <c r="AN4" s="47"/>
      <c r="AO4" s="47"/>
      <c r="AP4" s="47"/>
    </row>
    <row r="5" spans="1:42" ht="14.25">
      <c r="A5" s="11" t="s">
        <v>35</v>
      </c>
      <c r="B5" s="21">
        <v>8.195309262879999</v>
      </c>
      <c r="C5" s="21">
        <v>16.67625265012</v>
      </c>
      <c r="D5" s="21">
        <v>25.461310838852302</v>
      </c>
      <c r="E5" s="50">
        <v>35.449869823</v>
      </c>
      <c r="F5" s="50">
        <v>7.875923569003</v>
      </c>
      <c r="G5" s="50">
        <v>16.22249757532942</v>
      </c>
      <c r="H5" s="50">
        <v>26.685169988003</v>
      </c>
      <c r="I5" s="50">
        <v>35.176212937283</v>
      </c>
      <c r="J5" s="50">
        <v>9.736594169990001</v>
      </c>
      <c r="K5" s="50">
        <v>20.491238972989997</v>
      </c>
      <c r="L5" s="50">
        <v>30.870290437989997</v>
      </c>
      <c r="M5" s="50">
        <v>43.13152781799</v>
      </c>
      <c r="N5" s="50">
        <v>11.691388801</v>
      </c>
      <c r="O5" s="50">
        <v>23.7397662443</v>
      </c>
      <c r="P5" s="50">
        <v>35.990030613445526</v>
      </c>
      <c r="Q5" s="50">
        <v>48.16227008864</v>
      </c>
      <c r="R5" s="50">
        <v>12.681952580004001</v>
      </c>
      <c r="S5" s="50">
        <v>25.77507733759844</v>
      </c>
      <c r="T5" s="50">
        <v>40.45116074665499</v>
      </c>
      <c r="U5" s="50">
        <v>54.179696181394</v>
      </c>
      <c r="V5" s="27">
        <v>13.510674021311374</v>
      </c>
      <c r="W5" s="50">
        <v>28.260072525167107</v>
      </c>
      <c r="X5" s="50">
        <v>44.294009243841316</v>
      </c>
      <c r="Y5" s="50">
        <v>61.17021539059274</v>
      </c>
      <c r="Z5" s="50">
        <v>15.911599882646067</v>
      </c>
      <c r="AA5" s="50">
        <v>31.120156106042</v>
      </c>
      <c r="AB5" s="50">
        <v>47.617499645822</v>
      </c>
      <c r="AC5" s="50">
        <v>68.0359592417523</v>
      </c>
      <c r="AD5" s="50">
        <v>17.115035358648207</v>
      </c>
      <c r="AE5" s="50">
        <v>35.58530162830435</v>
      </c>
      <c r="AF5" s="50">
        <v>57.558347340789915</v>
      </c>
      <c r="AG5" s="50">
        <v>80.66947435105544</v>
      </c>
      <c r="AH5" s="94">
        <v>20.6968742338785</v>
      </c>
      <c r="AI5" s="86">
        <v>41.1302683424885</v>
      </c>
      <c r="AJ5" s="86">
        <v>64.75579768804</v>
      </c>
      <c r="AK5" s="94">
        <v>91.36854116488199</v>
      </c>
      <c r="AL5" s="94">
        <v>22.95073310286</v>
      </c>
      <c r="AM5" s="94">
        <v>47.936593177685296</v>
      </c>
      <c r="AN5" s="94">
        <v>76</v>
      </c>
      <c r="AO5" s="94">
        <v>121.20657654055351</v>
      </c>
      <c r="AP5" s="94">
        <v>28.874307780000002</v>
      </c>
    </row>
    <row r="6" spans="1:42" ht="14.25">
      <c r="A6" s="11" t="s">
        <v>36</v>
      </c>
      <c r="B6" s="21">
        <v>0.008722040805000001</v>
      </c>
      <c r="C6" s="21">
        <v>0.040370335573999994</v>
      </c>
      <c r="D6" s="21">
        <v>0.07250400491799999</v>
      </c>
      <c r="E6" s="50">
        <v>0.16509878974500003</v>
      </c>
      <c r="F6" s="50">
        <v>0.042186567391000004</v>
      </c>
      <c r="G6" s="50">
        <v>0.081114976876</v>
      </c>
      <c r="H6" s="50">
        <v>0.1138203521</v>
      </c>
      <c r="I6" s="50">
        <v>0.178421609575</v>
      </c>
      <c r="J6" s="50">
        <v>0.009579941942999999</v>
      </c>
      <c r="K6" s="50">
        <v>0.033707327456</v>
      </c>
      <c r="L6" s="50">
        <v>0.8257427336359999</v>
      </c>
      <c r="M6" s="50">
        <v>1.635069051651</v>
      </c>
      <c r="N6" s="50">
        <v>0.343690534218</v>
      </c>
      <c r="O6" s="50">
        <v>1.008362146719</v>
      </c>
      <c r="P6" s="50">
        <v>1.7137016361419999</v>
      </c>
      <c r="Q6" s="50">
        <v>2.3696600734480002</v>
      </c>
      <c r="R6" s="50">
        <v>0.640721583955</v>
      </c>
      <c r="S6" s="50">
        <v>1.435971818673209</v>
      </c>
      <c r="T6" s="50">
        <v>2.7278397309999995</v>
      </c>
      <c r="U6" s="50">
        <v>1.934966729315</v>
      </c>
      <c r="V6" s="27">
        <v>0.629407001331</v>
      </c>
      <c r="W6" s="50">
        <v>1.1908497535629998</v>
      </c>
      <c r="X6" s="50">
        <v>1.788873654303</v>
      </c>
      <c r="Y6" s="50">
        <v>2.6181151146008017</v>
      </c>
      <c r="Z6" s="50">
        <v>1.015005199</v>
      </c>
      <c r="AA6" s="50">
        <v>1.998120313403</v>
      </c>
      <c r="AB6" s="50">
        <v>3.162606659173</v>
      </c>
      <c r="AC6" s="50">
        <v>4.416931339803</v>
      </c>
      <c r="AD6" s="50">
        <v>1.5955481464903065</v>
      </c>
      <c r="AE6" s="50">
        <v>3.252415065</v>
      </c>
      <c r="AF6" s="50">
        <v>5.15999553957</v>
      </c>
      <c r="AG6" s="50">
        <v>6.934429669809999</v>
      </c>
      <c r="AH6" s="94">
        <v>0.060056385999999996</v>
      </c>
      <c r="AI6" s="86">
        <v>0.120280447</v>
      </c>
      <c r="AJ6" s="86">
        <v>0.180504508</v>
      </c>
      <c r="AK6" s="94">
        <v>0.237078569</v>
      </c>
      <c r="AL6" s="94">
        <v>0.049274061</v>
      </c>
      <c r="AM6" s="94">
        <v>4.586026615000001</v>
      </c>
      <c r="AN6" s="94">
        <v>8.430128867999999</v>
      </c>
      <c r="AO6" s="94">
        <v>6.7202754570000005</v>
      </c>
      <c r="AP6" s="94">
        <v>2.537910645</v>
      </c>
    </row>
    <row r="7" spans="1:42" ht="14.25">
      <c r="A7" s="11" t="s">
        <v>37</v>
      </c>
      <c r="B7" s="21">
        <v>1.039961777</v>
      </c>
      <c r="C7" s="21">
        <v>2.0714222820100003</v>
      </c>
      <c r="D7" s="21">
        <v>3.121161747</v>
      </c>
      <c r="E7" s="50">
        <v>3.940680657</v>
      </c>
      <c r="F7" s="50">
        <v>0.799548567</v>
      </c>
      <c r="G7" s="50">
        <v>1.86416733</v>
      </c>
      <c r="H7" s="50">
        <v>3.470862124</v>
      </c>
      <c r="I7" s="50">
        <v>4.698660225999999</v>
      </c>
      <c r="J7" s="50">
        <v>1.2875835990000002</v>
      </c>
      <c r="K7" s="50">
        <v>2.683885898928</v>
      </c>
      <c r="L7" s="50">
        <v>4.1085285707859995</v>
      </c>
      <c r="M7" s="50">
        <v>5.01652416595</v>
      </c>
      <c r="N7" s="50">
        <v>1.0626659988240001</v>
      </c>
      <c r="O7" s="50">
        <v>2.0233440806350003</v>
      </c>
      <c r="P7" s="50">
        <v>2.851071387986</v>
      </c>
      <c r="Q7" s="50">
        <v>3.8140169723870003</v>
      </c>
      <c r="R7" s="50">
        <v>1.085154102592</v>
      </c>
      <c r="S7" s="50">
        <v>2.582009905309</v>
      </c>
      <c r="T7" s="50">
        <v>3.781820238</v>
      </c>
      <c r="U7" s="50">
        <v>5.987857985647</v>
      </c>
      <c r="V7" s="27">
        <v>1.5834323632969998</v>
      </c>
      <c r="W7" s="50">
        <v>3.219466780177</v>
      </c>
      <c r="X7" s="50">
        <v>4.783433556308</v>
      </c>
      <c r="Y7" s="50">
        <v>6.741152756830999</v>
      </c>
      <c r="Z7" s="50">
        <v>1.9404430959999999</v>
      </c>
      <c r="AA7" s="50">
        <v>4.454355158693001</v>
      </c>
      <c r="AB7" s="50">
        <v>7.5154800837239994</v>
      </c>
      <c r="AC7" s="50">
        <v>10.394019184188</v>
      </c>
      <c r="AD7" s="50">
        <v>2.9493310918469997</v>
      </c>
      <c r="AE7" s="50">
        <v>5.941645300619</v>
      </c>
      <c r="AF7" s="50">
        <v>8.721012926442999</v>
      </c>
      <c r="AG7" s="50">
        <v>11.182038473559002</v>
      </c>
      <c r="AH7" s="94">
        <v>1.043087856231</v>
      </c>
      <c r="AI7" s="86">
        <v>2.689743730504</v>
      </c>
      <c r="AJ7" s="86">
        <v>4.67115469435</v>
      </c>
      <c r="AK7" s="94">
        <v>5.670042815139</v>
      </c>
      <c r="AL7" s="94">
        <v>2.765854</v>
      </c>
      <c r="AM7" s="94">
        <v>5.861322175100001</v>
      </c>
      <c r="AN7" s="94">
        <v>8.96334943406</v>
      </c>
      <c r="AO7" s="94">
        <v>14.67177683196</v>
      </c>
      <c r="AP7" s="94">
        <v>4.753879852</v>
      </c>
    </row>
    <row r="8" spans="1:42" ht="14.25">
      <c r="A8" s="11" t="s">
        <v>79</v>
      </c>
      <c r="B8" s="21">
        <v>0</v>
      </c>
      <c r="C8" s="21">
        <v>0</v>
      </c>
      <c r="D8" s="21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27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94">
        <v>2.051186042</v>
      </c>
      <c r="AI8" s="86">
        <v>3.8129169640000002</v>
      </c>
      <c r="AJ8" s="86">
        <v>6.032198878</v>
      </c>
      <c r="AK8" s="94">
        <v>8.378100627</v>
      </c>
      <c r="AL8" s="94">
        <v>5.01809403536</v>
      </c>
      <c r="AM8" s="94">
        <v>7</v>
      </c>
      <c r="AN8" s="94">
        <v>9</v>
      </c>
      <c r="AO8" s="94">
        <v>1.7076633784000002</v>
      </c>
      <c r="AP8" s="94">
        <v>0.529106</v>
      </c>
    </row>
    <row r="9" spans="1:42" ht="14.25">
      <c r="A9" s="11" t="s">
        <v>38</v>
      </c>
      <c r="B9" s="21">
        <v>0.8035804709309999</v>
      </c>
      <c r="C9" s="21">
        <v>1.604913494713</v>
      </c>
      <c r="D9" s="21">
        <v>2.447277856815</v>
      </c>
      <c r="E9" s="50">
        <v>2.861776097772241</v>
      </c>
      <c r="F9" s="50">
        <v>0.701849722748</v>
      </c>
      <c r="G9" s="50">
        <v>1.356048713271</v>
      </c>
      <c r="H9" s="50">
        <v>2.15275542535</v>
      </c>
      <c r="I9" s="50">
        <v>3.402019380632</v>
      </c>
      <c r="J9" s="50">
        <v>0.7458963610839999</v>
      </c>
      <c r="K9" s="50">
        <v>1.15489096498</v>
      </c>
      <c r="L9" s="50">
        <v>2.4687064500530003</v>
      </c>
      <c r="M9" s="50">
        <v>4.266852776121</v>
      </c>
      <c r="N9" s="50">
        <v>0.918663702437</v>
      </c>
      <c r="O9" s="50">
        <v>2.093891018207</v>
      </c>
      <c r="P9" s="50">
        <v>2.773519886185</v>
      </c>
      <c r="Q9" s="50">
        <v>3.300988402599</v>
      </c>
      <c r="R9" s="50">
        <v>0.558526820399</v>
      </c>
      <c r="S9" s="50">
        <v>1.7394502710288962</v>
      </c>
      <c r="T9" s="50">
        <v>1.9533558302799998</v>
      </c>
      <c r="U9" s="50">
        <v>3.6213552709899997</v>
      </c>
      <c r="V9" s="27">
        <v>0.7877818920904421</v>
      </c>
      <c r="W9" s="50">
        <v>1.9259827725804077</v>
      </c>
      <c r="X9" s="50">
        <v>2.969047881102022</v>
      </c>
      <c r="Y9" s="50">
        <v>4.14693733897193</v>
      </c>
      <c r="Z9" s="50">
        <v>0.84518855126</v>
      </c>
      <c r="AA9" s="50">
        <v>1.6988962672469998</v>
      </c>
      <c r="AB9" s="50">
        <v>2.8252261695800005</v>
      </c>
      <c r="AC9" s="50">
        <v>3.444352453124389</v>
      </c>
      <c r="AD9" s="50">
        <v>1.1919569634194749</v>
      </c>
      <c r="AE9" s="50">
        <v>2.6044354446245817</v>
      </c>
      <c r="AF9" s="50">
        <v>3.152351239029999</v>
      </c>
      <c r="AG9" s="50">
        <v>4.230673696227936</v>
      </c>
      <c r="AH9" s="94">
        <v>1.1998289821847599</v>
      </c>
      <c r="AI9" s="86">
        <v>2.737096448047513</v>
      </c>
      <c r="AJ9" s="86">
        <v>4.408236480969998</v>
      </c>
      <c r="AK9" s="94">
        <v>6.369340610252989</v>
      </c>
      <c r="AL9" s="94">
        <v>1.49330295751</v>
      </c>
      <c r="AM9" s="94">
        <v>3.248396505718421</v>
      </c>
      <c r="AN9" s="94">
        <v>5.3601342503434575</v>
      </c>
      <c r="AO9" s="94">
        <v>8.171325968539156</v>
      </c>
      <c r="AP9" s="94">
        <v>0.9483088839999999</v>
      </c>
    </row>
    <row r="10" spans="1:42" ht="14.25">
      <c r="A10" s="11" t="s">
        <v>39</v>
      </c>
      <c r="B10" s="21">
        <v>0.14390161824400002</v>
      </c>
      <c r="C10" s="21">
        <v>0.368309721381</v>
      </c>
      <c r="D10" s="21">
        <v>0.526047713625</v>
      </c>
      <c r="E10" s="50">
        <v>0.5624308858449999</v>
      </c>
      <c r="F10" s="50">
        <v>0.06048986049499999</v>
      </c>
      <c r="G10" s="50">
        <v>0.707542943114</v>
      </c>
      <c r="H10" s="50">
        <v>0.777538581871</v>
      </c>
      <c r="I10" s="50">
        <v>1.051016665345</v>
      </c>
      <c r="J10" s="50">
        <v>0.09303302349</v>
      </c>
      <c r="K10" s="50">
        <v>0.31061776178700007</v>
      </c>
      <c r="L10" s="50">
        <v>0.36386798849499996</v>
      </c>
      <c r="M10" s="50">
        <v>0.4600871871819999</v>
      </c>
      <c r="N10" s="50">
        <v>0.11082888771600001</v>
      </c>
      <c r="O10" s="50">
        <v>0.3953241197480001</v>
      </c>
      <c r="P10" s="50">
        <v>0.511537813126</v>
      </c>
      <c r="Q10" s="50">
        <v>0.684689657949</v>
      </c>
      <c r="R10" s="50">
        <v>0.155397856528</v>
      </c>
      <c r="S10" s="50">
        <v>0.37302285198199997</v>
      </c>
      <c r="T10" s="50">
        <v>0.66363774699</v>
      </c>
      <c r="U10" s="50">
        <v>0.9370649592989999</v>
      </c>
      <c r="V10" s="27">
        <v>0.237219271</v>
      </c>
      <c r="W10" s="50">
        <v>0.5353980948439999</v>
      </c>
      <c r="X10" s="50">
        <v>0.742479998446</v>
      </c>
      <c r="Y10" s="50">
        <v>1.3072885108421</v>
      </c>
      <c r="Z10" s="50">
        <v>0.33390623999999997</v>
      </c>
      <c r="AA10" s="50">
        <v>0.8051887491239998</v>
      </c>
      <c r="AB10" s="50">
        <v>2.280195777884</v>
      </c>
      <c r="AC10" s="50">
        <v>3.8641759683999997</v>
      </c>
      <c r="AD10" s="50">
        <v>0.6343806939628838</v>
      </c>
      <c r="AE10" s="50">
        <v>2.3588090948100002</v>
      </c>
      <c r="AF10" s="50">
        <v>13.761799338306</v>
      </c>
      <c r="AG10" s="50">
        <v>15.822171924933999</v>
      </c>
      <c r="AH10" s="94">
        <v>0.567627542833</v>
      </c>
      <c r="AI10" s="86">
        <v>5.8613771663289995</v>
      </c>
      <c r="AJ10" s="86">
        <v>7.85622461172</v>
      </c>
      <c r="AK10" s="94">
        <v>10.356339269737</v>
      </c>
      <c r="AL10" s="94">
        <v>3.6396655461</v>
      </c>
      <c r="AM10" s="94">
        <v>2.856374921167224</v>
      </c>
      <c r="AN10" s="94">
        <v>6.597639128687921</v>
      </c>
      <c r="AO10" s="94">
        <v>10.476129379596518</v>
      </c>
      <c r="AP10" s="94">
        <v>-0.921839</v>
      </c>
    </row>
    <row r="11" spans="1:42" ht="14.25">
      <c r="A11" s="11" t="s">
        <v>40</v>
      </c>
      <c r="B11" s="21">
        <v>1.846949978091</v>
      </c>
      <c r="C11" s="21">
        <v>2.3154978398750004</v>
      </c>
      <c r="D11" s="21">
        <v>3.2213627962669995</v>
      </c>
      <c r="E11" s="50">
        <v>5.902530686706759</v>
      </c>
      <c r="F11" s="50">
        <v>3.446735452733</v>
      </c>
      <c r="G11" s="50">
        <v>4.771994197625999</v>
      </c>
      <c r="H11" s="50">
        <v>5.48903139839</v>
      </c>
      <c r="I11" s="50">
        <v>7.022304804460998</v>
      </c>
      <c r="J11" s="50">
        <v>1.5289142122320003</v>
      </c>
      <c r="K11" s="50">
        <v>3.020582448796</v>
      </c>
      <c r="L11" s="50">
        <v>9.866603087339001</v>
      </c>
      <c r="M11" s="50">
        <v>11.806416877788998</v>
      </c>
      <c r="N11" s="50">
        <v>1.566996697467</v>
      </c>
      <c r="O11" s="50">
        <v>2.059800271551</v>
      </c>
      <c r="P11" s="50">
        <v>3.600205138992</v>
      </c>
      <c r="Q11" s="50">
        <v>5.654277690385</v>
      </c>
      <c r="R11" s="50">
        <v>1.1307751411909999</v>
      </c>
      <c r="S11" s="50">
        <v>2.757421712090592</v>
      </c>
      <c r="T11" s="50">
        <v>3.40486151719</v>
      </c>
      <c r="U11" s="50">
        <v>9.720984402517999</v>
      </c>
      <c r="V11" s="27">
        <v>2.473943056708186</v>
      </c>
      <c r="W11" s="50">
        <v>5.15905375296388</v>
      </c>
      <c r="X11" s="50">
        <v>15.110391452817769</v>
      </c>
      <c r="Y11" s="50">
        <v>22.937731389195076</v>
      </c>
      <c r="Z11" s="50">
        <v>2.22106632074</v>
      </c>
      <c r="AA11" s="50">
        <v>8.948495711552999</v>
      </c>
      <c r="AB11" s="50">
        <v>11.839001770193999</v>
      </c>
      <c r="AC11" s="50">
        <v>17.424121309365</v>
      </c>
      <c r="AD11" s="50">
        <v>2.0212118381554895</v>
      </c>
      <c r="AE11" s="50">
        <v>8.099386774196699</v>
      </c>
      <c r="AF11" s="50">
        <v>13.378977345019761</v>
      </c>
      <c r="AG11" s="50">
        <v>17.930916415292035</v>
      </c>
      <c r="AH11" s="94">
        <v>4.467143921901488</v>
      </c>
      <c r="AI11" s="86">
        <v>10.950187486485255</v>
      </c>
      <c r="AJ11" s="86">
        <v>17.81991560771</v>
      </c>
      <c r="AK11" s="94">
        <v>27.610515230874</v>
      </c>
      <c r="AL11" s="94">
        <v>6.5257372319</v>
      </c>
      <c r="AM11" s="94">
        <v>13.104981929988858</v>
      </c>
      <c r="AN11" s="94">
        <v>16.57565355585092</v>
      </c>
      <c r="AO11" s="94">
        <v>26.083882781111093</v>
      </c>
      <c r="AP11" s="94">
        <v>4.940378368</v>
      </c>
    </row>
    <row r="12" spans="1:42" ht="14.25">
      <c r="A12" s="13" t="s">
        <v>41</v>
      </c>
      <c r="B12" s="63">
        <f>SUM(B5:B11)</f>
        <v>12.038425147951</v>
      </c>
      <c r="C12" s="63">
        <f aca="true" t="shared" si="0" ref="C12:AG12">SUM(C5:C11)</f>
        <v>23.076766323673</v>
      </c>
      <c r="D12" s="63">
        <f t="shared" si="0"/>
        <v>34.8496649574773</v>
      </c>
      <c r="E12" s="63">
        <f t="shared" si="0"/>
        <v>48.882386940069004</v>
      </c>
      <c r="F12" s="63">
        <f t="shared" si="0"/>
        <v>12.926733739369999</v>
      </c>
      <c r="G12" s="63">
        <f t="shared" si="0"/>
        <v>25.003365736216423</v>
      </c>
      <c r="H12" s="63">
        <f t="shared" si="0"/>
        <v>38.689177869713994</v>
      </c>
      <c r="I12" s="63">
        <f t="shared" si="0"/>
        <v>51.528635623296</v>
      </c>
      <c r="J12" s="63">
        <f t="shared" si="0"/>
        <v>13.401601307739</v>
      </c>
      <c r="K12" s="63">
        <f t="shared" si="0"/>
        <v>27.694923374936998</v>
      </c>
      <c r="L12" s="63">
        <f t="shared" si="0"/>
        <v>48.503739268299</v>
      </c>
      <c r="M12" s="63">
        <f t="shared" si="0"/>
        <v>66.316477876683</v>
      </c>
      <c r="N12" s="63">
        <f t="shared" si="0"/>
        <v>15.694234621662</v>
      </c>
      <c r="O12" s="63">
        <f t="shared" si="0"/>
        <v>31.320487881160002</v>
      </c>
      <c r="P12" s="63">
        <f t="shared" si="0"/>
        <v>47.44006647587653</v>
      </c>
      <c r="Q12" s="63">
        <f t="shared" si="0"/>
        <v>63.98590288540801</v>
      </c>
      <c r="R12" s="63">
        <f t="shared" si="0"/>
        <v>16.252528084669</v>
      </c>
      <c r="S12" s="63">
        <f t="shared" si="0"/>
        <v>34.66295389668214</v>
      </c>
      <c r="T12" s="63">
        <f t="shared" si="0"/>
        <v>52.982675810115</v>
      </c>
      <c r="U12" s="63">
        <f t="shared" si="0"/>
        <v>76.38192552916298</v>
      </c>
      <c r="V12" s="63">
        <f t="shared" si="0"/>
        <v>19.222457605738004</v>
      </c>
      <c r="W12" s="63">
        <f t="shared" si="0"/>
        <v>40.290823679295386</v>
      </c>
      <c r="X12" s="63">
        <f t="shared" si="0"/>
        <v>69.68823578681811</v>
      </c>
      <c r="Y12" s="63">
        <f t="shared" si="0"/>
        <v>98.92144050103364</v>
      </c>
      <c r="Z12" s="63">
        <f t="shared" si="0"/>
        <v>22.26720928964607</v>
      </c>
      <c r="AA12" s="63">
        <f t="shared" si="0"/>
        <v>49.025212306062</v>
      </c>
      <c r="AB12" s="63">
        <f t="shared" si="0"/>
        <v>75.240010106377</v>
      </c>
      <c r="AC12" s="63">
        <f t="shared" si="0"/>
        <v>107.5795594966327</v>
      </c>
      <c r="AD12" s="63">
        <f t="shared" si="0"/>
        <v>25.50746409252336</v>
      </c>
      <c r="AE12" s="63">
        <f t="shared" si="0"/>
        <v>57.84199330755463</v>
      </c>
      <c r="AF12" s="63">
        <f t="shared" si="0"/>
        <v>101.73248372915867</v>
      </c>
      <c r="AG12" s="63">
        <f t="shared" si="0"/>
        <v>136.7697045308784</v>
      </c>
      <c r="AH12" s="93">
        <v>30.085804965028746</v>
      </c>
      <c r="AI12" s="87">
        <v>67.30187058485427</v>
      </c>
      <c r="AJ12" s="93">
        <v>105.72403246879</v>
      </c>
      <c r="AK12" s="93">
        <v>149.98995828688498</v>
      </c>
      <c r="AL12" s="93">
        <v>42.44266093473001</v>
      </c>
      <c r="AM12" s="93">
        <v>85.4113999739798</v>
      </c>
      <c r="AN12" s="93">
        <v>130.52523696519478</v>
      </c>
      <c r="AO12" s="93">
        <v>189.0376303371603</v>
      </c>
      <c r="AP12" s="93">
        <v>41.662052529</v>
      </c>
    </row>
    <row r="13" spans="1:42" ht="14.25">
      <c r="A13" s="58" t="s">
        <v>42</v>
      </c>
      <c r="B13" s="58"/>
      <c r="C13" s="58"/>
      <c r="D13" s="58"/>
      <c r="E13" s="20"/>
      <c r="F13" s="20"/>
      <c r="G13" s="20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14.25">
      <c r="A14" s="11" t="s">
        <v>43</v>
      </c>
      <c r="B14" s="21">
        <v>2.4957310342000003</v>
      </c>
      <c r="C14" s="21">
        <v>4.811560941569999</v>
      </c>
      <c r="D14" s="21">
        <v>7.073558983000001</v>
      </c>
      <c r="E14" s="50">
        <v>10.615162163</v>
      </c>
      <c r="F14" s="50">
        <v>2.1419769790000003</v>
      </c>
      <c r="G14" s="50">
        <v>4.686390187</v>
      </c>
      <c r="H14" s="50">
        <v>7.432038395</v>
      </c>
      <c r="I14" s="50">
        <v>10.236262482</v>
      </c>
      <c r="J14" s="50">
        <v>3.2223945890000003</v>
      </c>
      <c r="K14" s="50">
        <v>6.383648422</v>
      </c>
      <c r="L14" s="50">
        <v>9.787501800000001</v>
      </c>
      <c r="M14" s="50">
        <v>13.07044790589</v>
      </c>
      <c r="N14" s="50">
        <v>3.39126256472</v>
      </c>
      <c r="O14" s="50">
        <v>6.85071562977</v>
      </c>
      <c r="P14" s="50">
        <v>9.265529978587669</v>
      </c>
      <c r="Q14" s="50">
        <v>11.950641525051</v>
      </c>
      <c r="R14" s="50">
        <v>2.868818969844999</v>
      </c>
      <c r="S14" s="50">
        <v>6.610839630199</v>
      </c>
      <c r="T14" s="50">
        <v>10.23193377226</v>
      </c>
      <c r="U14" s="50">
        <v>13.605452542355</v>
      </c>
      <c r="V14" s="50">
        <v>3.59930813594</v>
      </c>
      <c r="W14" s="50">
        <v>7.551366326339</v>
      </c>
      <c r="X14" s="50">
        <v>11.959174716223002</v>
      </c>
      <c r="Y14" s="50">
        <v>15.698041355088696</v>
      </c>
      <c r="Z14" s="50">
        <v>4.411493256999999</v>
      </c>
      <c r="AA14" s="50">
        <v>9.008747516665998</v>
      </c>
      <c r="AB14" s="50">
        <v>12.885338793632</v>
      </c>
      <c r="AC14" s="50">
        <v>19.30745281926</v>
      </c>
      <c r="AD14" s="50">
        <v>5.482003201941641</v>
      </c>
      <c r="AE14" s="50">
        <v>10.91184698258</v>
      </c>
      <c r="AF14" s="50">
        <v>16.35779117906642</v>
      </c>
      <c r="AG14" s="101">
        <v>22.123145767080977</v>
      </c>
      <c r="AH14" s="50">
        <v>5.21820929224</v>
      </c>
      <c r="AI14" s="78">
        <v>10.89213916057</v>
      </c>
      <c r="AJ14" s="27">
        <v>17.68863423592</v>
      </c>
      <c r="AK14" s="101">
        <v>24.441254951670004</v>
      </c>
      <c r="AL14" s="101">
        <v>6.63730285861</v>
      </c>
      <c r="AM14" s="101">
        <v>13.94561556458</v>
      </c>
      <c r="AN14" s="101">
        <v>21.65584005625</v>
      </c>
      <c r="AO14" s="101">
        <v>50.099730058940004</v>
      </c>
      <c r="AP14" s="101">
        <v>15.031522364</v>
      </c>
    </row>
    <row r="15" spans="1:42" ht="14.25">
      <c r="A15" s="11" t="s">
        <v>44</v>
      </c>
      <c r="B15" s="21">
        <v>1.042484059</v>
      </c>
      <c r="C15" s="21">
        <v>2.321805506</v>
      </c>
      <c r="D15" s="21">
        <v>3.6702170160000005</v>
      </c>
      <c r="E15" s="50">
        <v>3.97063177596</v>
      </c>
      <c r="F15" s="50">
        <v>0.78756824457</v>
      </c>
      <c r="G15" s="50">
        <v>1.5358932586399998</v>
      </c>
      <c r="H15" s="50">
        <v>2.73562674638</v>
      </c>
      <c r="I15" s="50">
        <v>3.8582912149200004</v>
      </c>
      <c r="J15" s="50">
        <v>1.0664190979480002</v>
      </c>
      <c r="K15" s="50">
        <v>2.659481133268</v>
      </c>
      <c r="L15" s="50">
        <v>4.1385636702060005</v>
      </c>
      <c r="M15" s="50">
        <v>5.086045172826</v>
      </c>
      <c r="N15" s="50">
        <v>1.3849775151330002</v>
      </c>
      <c r="O15" s="50">
        <v>2.97498171594</v>
      </c>
      <c r="P15" s="50">
        <v>5.993621379154</v>
      </c>
      <c r="Q15" s="50">
        <v>9.166280949422</v>
      </c>
      <c r="R15" s="50">
        <v>3.1733311188829996</v>
      </c>
      <c r="S15" s="50">
        <v>6.288927110286999</v>
      </c>
      <c r="T15" s="50">
        <v>9.373351534856</v>
      </c>
      <c r="U15" s="50">
        <v>12.313727414315</v>
      </c>
      <c r="V15" s="27">
        <v>2.941214865248</v>
      </c>
      <c r="W15" s="27">
        <v>5.996401605199999</v>
      </c>
      <c r="X15" s="50">
        <v>9.671880139627</v>
      </c>
      <c r="Y15" s="50">
        <v>14.520400770062173</v>
      </c>
      <c r="Z15" s="50">
        <v>3.083875579</v>
      </c>
      <c r="AA15" s="50">
        <v>6.009638494</v>
      </c>
      <c r="AB15" s="50">
        <v>10.351627582999999</v>
      </c>
      <c r="AC15" s="50">
        <v>12.249758548016002</v>
      </c>
      <c r="AD15" s="50">
        <v>3.028992883374312</v>
      </c>
      <c r="AE15" s="50">
        <v>5.6025600048060005</v>
      </c>
      <c r="AF15" s="50">
        <v>8.6580072628142</v>
      </c>
      <c r="AG15" s="101">
        <v>11.606399199212998</v>
      </c>
      <c r="AH15" s="50">
        <v>2.4681567977989998</v>
      </c>
      <c r="AI15" s="78">
        <v>5.064889361861001</v>
      </c>
      <c r="AJ15" s="27">
        <v>7.86891816578</v>
      </c>
      <c r="AK15" s="101">
        <v>12.261450868011</v>
      </c>
      <c r="AL15" s="101">
        <v>4.37499373404</v>
      </c>
      <c r="AM15" s="101">
        <v>10.30160833661</v>
      </c>
      <c r="AN15" s="101">
        <v>16.03315689313</v>
      </c>
      <c r="AO15" s="101">
        <v>3.0141745873500003</v>
      </c>
      <c r="AP15" s="101">
        <v>0.070066032</v>
      </c>
    </row>
    <row r="16" spans="1:42" ht="14.25">
      <c r="A16" s="11" t="s">
        <v>45</v>
      </c>
      <c r="B16" s="21">
        <v>0.7511443359</v>
      </c>
      <c r="C16" s="21">
        <v>2.4124830916000004</v>
      </c>
      <c r="D16" s="21">
        <v>3.30819204054</v>
      </c>
      <c r="E16" s="50">
        <v>3.47983161229</v>
      </c>
      <c r="F16" s="50">
        <v>1.061738848</v>
      </c>
      <c r="G16" s="50">
        <v>1.4495983628479998</v>
      </c>
      <c r="H16" s="50">
        <v>3.182376206433</v>
      </c>
      <c r="I16" s="50">
        <v>4.543000142433</v>
      </c>
      <c r="J16" s="50">
        <v>1.3190134014130002</v>
      </c>
      <c r="K16" s="50">
        <v>2.5884540145</v>
      </c>
      <c r="L16" s="50">
        <v>5.21112633378</v>
      </c>
      <c r="M16" s="50">
        <v>6.985518912000001</v>
      </c>
      <c r="N16" s="50">
        <v>1.021281391</v>
      </c>
      <c r="O16" s="50">
        <v>4.114396620791</v>
      </c>
      <c r="P16" s="50">
        <v>5.35093481393</v>
      </c>
      <c r="Q16" s="50">
        <v>17.119731462209</v>
      </c>
      <c r="R16" s="50">
        <v>3.195394486559</v>
      </c>
      <c r="S16" s="50">
        <v>5.171593715777604</v>
      </c>
      <c r="T16" s="50">
        <v>8.017725183</v>
      </c>
      <c r="U16" s="50">
        <v>11.285716831539</v>
      </c>
      <c r="V16" s="27">
        <v>3.6113296883399997</v>
      </c>
      <c r="W16" s="27">
        <v>12.18857540864</v>
      </c>
      <c r="X16" s="50">
        <v>16.218101604554896</v>
      </c>
      <c r="Y16" s="50">
        <v>21.463397342583992</v>
      </c>
      <c r="Z16" s="50">
        <v>4.677171122</v>
      </c>
      <c r="AA16" s="50">
        <v>11.085831783</v>
      </c>
      <c r="AB16" s="50">
        <v>15.890084255740001</v>
      </c>
      <c r="AC16" s="50">
        <v>17.140005484669</v>
      </c>
      <c r="AD16" s="50">
        <v>2.3579747061372207</v>
      </c>
      <c r="AE16" s="50">
        <v>10.620142485995999</v>
      </c>
      <c r="AF16" s="50">
        <v>14.277943913835026</v>
      </c>
      <c r="AG16" s="101">
        <v>19.535066065412053</v>
      </c>
      <c r="AH16" s="50">
        <v>2.8096567132</v>
      </c>
      <c r="AI16" s="78">
        <v>7.65532004886</v>
      </c>
      <c r="AJ16" s="27">
        <v>12.39485626934</v>
      </c>
      <c r="AK16" s="101">
        <v>18.59693676086</v>
      </c>
      <c r="AL16" s="101">
        <v>6.660842876</v>
      </c>
      <c r="AM16" s="101">
        <v>12.642941768000002</v>
      </c>
      <c r="AN16" s="101">
        <v>19.833338327809997</v>
      </c>
      <c r="AO16" s="101">
        <v>25.02199278683</v>
      </c>
      <c r="AP16" s="101">
        <v>5.836923318</v>
      </c>
    </row>
    <row r="17" spans="1:42" ht="14.25">
      <c r="A17" s="11" t="s">
        <v>46</v>
      </c>
      <c r="B17" s="21">
        <v>2.3212339444279997</v>
      </c>
      <c r="C17" s="21">
        <v>4.542526160437</v>
      </c>
      <c r="D17" s="21">
        <v>6.83531096892</v>
      </c>
      <c r="E17" s="50">
        <v>9.944355999476</v>
      </c>
      <c r="F17" s="50">
        <v>2.3860575336429997</v>
      </c>
      <c r="G17" s="50">
        <v>4.881928672571</v>
      </c>
      <c r="H17" s="50">
        <v>7.477045957053999</v>
      </c>
      <c r="I17" s="50">
        <v>9.749171627059999</v>
      </c>
      <c r="J17" s="50">
        <v>2.9336991575379994</v>
      </c>
      <c r="K17" s="50">
        <v>5.7982654179779995</v>
      </c>
      <c r="L17" s="50">
        <v>8.493016851626999</v>
      </c>
      <c r="M17" s="50">
        <v>11.561137153788</v>
      </c>
      <c r="N17" s="50">
        <v>3.09724777727</v>
      </c>
      <c r="O17" s="50">
        <v>6.237088089049734</v>
      </c>
      <c r="P17" s="50">
        <v>9.356957289451728</v>
      </c>
      <c r="Q17" s="50">
        <v>12.297896321175</v>
      </c>
      <c r="R17" s="50">
        <v>3.271759868785118</v>
      </c>
      <c r="S17" s="50">
        <v>6.633390787443117</v>
      </c>
      <c r="T17" s="50">
        <v>10.327029971006871</v>
      </c>
      <c r="U17" s="50">
        <v>13.686279592197002</v>
      </c>
      <c r="V17" s="27">
        <v>3.38098642986</v>
      </c>
      <c r="W17" s="27">
        <v>6.731341495349999</v>
      </c>
      <c r="X17" s="50">
        <v>10.27482328011</v>
      </c>
      <c r="Y17" s="50">
        <v>15.089973317958638</v>
      </c>
      <c r="Z17" s="50">
        <v>3.6234296259999996</v>
      </c>
      <c r="AA17" s="50">
        <v>6.910491234498</v>
      </c>
      <c r="AB17" s="50">
        <v>10.251210491463002</v>
      </c>
      <c r="AC17" s="50">
        <v>14.472666930936999</v>
      </c>
      <c r="AD17" s="50">
        <v>3.433282093642548</v>
      </c>
      <c r="AE17" s="50">
        <v>6.9901581070572885</v>
      </c>
      <c r="AF17" s="50">
        <v>10.722265890342738</v>
      </c>
      <c r="AG17" s="101">
        <v>15.325825962274</v>
      </c>
      <c r="AH17" s="50">
        <v>3.6983761135560003</v>
      </c>
      <c r="AI17" s="78">
        <v>7.3945009635000005</v>
      </c>
      <c r="AJ17" s="27">
        <v>11.091868911909998</v>
      </c>
      <c r="AK17" s="101">
        <v>16.472068523304998</v>
      </c>
      <c r="AL17" s="101">
        <v>4.2165984352</v>
      </c>
      <c r="AM17" s="101">
        <v>9.05313137049</v>
      </c>
      <c r="AN17" s="101">
        <v>14.12787503175</v>
      </c>
      <c r="AO17" s="101">
        <v>19.227327152721998</v>
      </c>
      <c r="AP17" s="101">
        <v>3.077847202</v>
      </c>
    </row>
    <row r="18" spans="1:42" ht="14.25">
      <c r="A18" s="11" t="s">
        <v>47</v>
      </c>
      <c r="B18" s="21">
        <v>0.664384834273</v>
      </c>
      <c r="C18" s="21">
        <v>1.58472097147</v>
      </c>
      <c r="D18" s="21">
        <v>2.435384349979</v>
      </c>
      <c r="E18" s="50">
        <v>3.44235407598</v>
      </c>
      <c r="F18" s="50">
        <v>0.8634807731199999</v>
      </c>
      <c r="G18" s="50">
        <v>1.8585962754219998</v>
      </c>
      <c r="H18" s="50">
        <v>2.902930934119</v>
      </c>
      <c r="I18" s="50">
        <v>3.7032024135749997</v>
      </c>
      <c r="J18" s="50">
        <v>1.051507600143</v>
      </c>
      <c r="K18" s="50">
        <v>2.1976169807429997</v>
      </c>
      <c r="L18" s="50">
        <v>3.231272766691</v>
      </c>
      <c r="M18" s="50">
        <v>4.359233313325</v>
      </c>
      <c r="N18" s="50">
        <v>1.082452385474</v>
      </c>
      <c r="O18" s="50">
        <v>2.2902933282454585</v>
      </c>
      <c r="P18" s="50">
        <v>3.37489947094</v>
      </c>
      <c r="Q18" s="50">
        <v>4.639938222612</v>
      </c>
      <c r="R18" s="50">
        <v>0.9788877693810001</v>
      </c>
      <c r="S18" s="50">
        <v>2.680684493365875</v>
      </c>
      <c r="T18" s="50">
        <v>4.134302939587625</v>
      </c>
      <c r="U18" s="50">
        <v>5.182548248227</v>
      </c>
      <c r="V18" s="27">
        <v>1.06656934986</v>
      </c>
      <c r="W18" s="27">
        <v>2.5845430915459637</v>
      </c>
      <c r="X18" s="50">
        <v>3.551974317763</v>
      </c>
      <c r="Y18" s="50">
        <v>4.7254774951928</v>
      </c>
      <c r="Z18" s="50">
        <v>1.2162814317033737</v>
      </c>
      <c r="AA18" s="50">
        <v>2.444877766257</v>
      </c>
      <c r="AB18" s="50">
        <v>3.856054968078</v>
      </c>
      <c r="AC18" s="50">
        <v>5.408030131024001</v>
      </c>
      <c r="AD18" s="50">
        <v>1.370419606441623</v>
      </c>
      <c r="AE18" s="50">
        <v>2.8245695518239997</v>
      </c>
      <c r="AF18" s="50">
        <v>4.601120186646001</v>
      </c>
      <c r="AG18" s="101">
        <v>5.946205441334999</v>
      </c>
      <c r="AH18" s="50">
        <v>1.1878673311630001</v>
      </c>
      <c r="AI18" s="78">
        <v>2.038683889324</v>
      </c>
      <c r="AJ18" s="27">
        <v>3.02557053018</v>
      </c>
      <c r="AK18" s="101">
        <v>4.348119057025</v>
      </c>
      <c r="AL18" s="101">
        <v>1.12774748312</v>
      </c>
      <c r="AM18" s="101">
        <v>2.25260275995</v>
      </c>
      <c r="AN18" s="101">
        <v>3.6045382626299998</v>
      </c>
      <c r="AO18" s="101">
        <v>3.34767088807</v>
      </c>
      <c r="AP18" s="101">
        <v>0.322200984</v>
      </c>
    </row>
    <row r="19" spans="1:42" ht="14.25">
      <c r="A19" s="11" t="s">
        <v>48</v>
      </c>
      <c r="B19" s="21">
        <v>1.9814873118820002</v>
      </c>
      <c r="C19" s="21">
        <v>3.5357104025210004</v>
      </c>
      <c r="D19" s="21">
        <v>5.528207430509</v>
      </c>
      <c r="E19" s="50">
        <v>7.428792315928001</v>
      </c>
      <c r="F19" s="50">
        <v>1.9622558440339999</v>
      </c>
      <c r="G19" s="50">
        <v>4.016889939803</v>
      </c>
      <c r="H19" s="50">
        <v>5.871310402230001</v>
      </c>
      <c r="I19" s="50">
        <v>7.825273441044</v>
      </c>
      <c r="J19" s="50">
        <v>2.3576370637560005</v>
      </c>
      <c r="K19" s="50">
        <v>5.0561272861569995</v>
      </c>
      <c r="L19" s="50">
        <v>10.608034055082001</v>
      </c>
      <c r="M19" s="50">
        <v>13.640596480225</v>
      </c>
      <c r="N19" s="50">
        <v>3.371222427944</v>
      </c>
      <c r="O19" s="50">
        <v>4.9978936451389995</v>
      </c>
      <c r="P19" s="50">
        <v>7.739346883444</v>
      </c>
      <c r="Q19" s="50">
        <v>13.088955248320179</v>
      </c>
      <c r="R19" s="50">
        <v>2.735934828559488</v>
      </c>
      <c r="S19" s="50">
        <v>6.907730304204001</v>
      </c>
      <c r="T19" s="50">
        <v>9.236839451639998</v>
      </c>
      <c r="U19" s="50">
        <v>13.535869235132001</v>
      </c>
      <c r="V19" s="27">
        <v>3.025663142952895</v>
      </c>
      <c r="W19" s="27">
        <v>6.064806044019493</v>
      </c>
      <c r="X19" s="50">
        <v>10.608447000426757</v>
      </c>
      <c r="Y19" s="50">
        <v>14.384389802835475</v>
      </c>
      <c r="Z19" s="50">
        <v>3.6222130572199998</v>
      </c>
      <c r="AA19" s="50">
        <v>8.798915188593998</v>
      </c>
      <c r="AB19" s="50">
        <v>14.192762310494999</v>
      </c>
      <c r="AC19" s="50">
        <v>22.622627582763247</v>
      </c>
      <c r="AD19" s="50">
        <v>2.1205118992824175</v>
      </c>
      <c r="AE19" s="50">
        <v>7.358388716128574</v>
      </c>
      <c r="AF19" s="50">
        <v>23.70172826459728</v>
      </c>
      <c r="AG19" s="101">
        <v>30.47074432546823</v>
      </c>
      <c r="AH19" s="50">
        <v>4.0552590877957515</v>
      </c>
      <c r="AI19" s="78">
        <v>14.283639838607176</v>
      </c>
      <c r="AJ19" s="27">
        <v>23.01342937587</v>
      </c>
      <c r="AK19" s="101">
        <v>31.515489890502</v>
      </c>
      <c r="AL19" s="101">
        <v>8.809003027177967</v>
      </c>
      <c r="AM19" s="101">
        <v>18.182098388070003</v>
      </c>
      <c r="AN19" s="101">
        <v>15.341330805920009</v>
      </c>
      <c r="AO19" s="101">
        <v>25.580387858509997</v>
      </c>
      <c r="AP19" s="101">
        <v>2.4629055930000003</v>
      </c>
    </row>
    <row r="20" spans="1:42" ht="14.25">
      <c r="A20" s="13" t="s">
        <v>49</v>
      </c>
      <c r="B20" s="63">
        <f>SUM(B14:B19)</f>
        <v>9.256465519683</v>
      </c>
      <c r="C20" s="63">
        <f aca="true" t="shared" si="1" ref="C20:AG20">SUM(C14:C19)</f>
        <v>19.208807073598</v>
      </c>
      <c r="D20" s="63">
        <f t="shared" si="1"/>
        <v>28.850870788947997</v>
      </c>
      <c r="E20" s="63">
        <f t="shared" si="1"/>
        <v>38.881127942634</v>
      </c>
      <c r="F20" s="63">
        <f t="shared" si="1"/>
        <v>9.203078222367001</v>
      </c>
      <c r="G20" s="63">
        <f t="shared" si="1"/>
        <v>18.429296696284</v>
      </c>
      <c r="H20" s="63">
        <f t="shared" si="1"/>
        <v>29.601328641216</v>
      </c>
      <c r="I20" s="63">
        <f t="shared" si="1"/>
        <v>39.915201321032</v>
      </c>
      <c r="J20" s="63">
        <f t="shared" si="1"/>
        <v>11.950670909798</v>
      </c>
      <c r="K20" s="63">
        <f t="shared" si="1"/>
        <v>24.683593254646</v>
      </c>
      <c r="L20" s="63">
        <f t="shared" si="1"/>
        <v>41.469515477386004</v>
      </c>
      <c r="M20" s="63">
        <f t="shared" si="1"/>
        <v>54.702978938053995</v>
      </c>
      <c r="N20" s="63">
        <f t="shared" si="1"/>
        <v>13.348444061541</v>
      </c>
      <c r="O20" s="63">
        <f t="shared" si="1"/>
        <v>27.465369028935193</v>
      </c>
      <c r="P20" s="63">
        <f t="shared" si="1"/>
        <v>41.0812898155074</v>
      </c>
      <c r="Q20" s="63">
        <f t="shared" si="1"/>
        <v>68.26344372878918</v>
      </c>
      <c r="R20" s="63">
        <f t="shared" si="1"/>
        <v>16.224127042012604</v>
      </c>
      <c r="S20" s="63">
        <f t="shared" si="1"/>
        <v>34.2931660412766</v>
      </c>
      <c r="T20" s="63">
        <f t="shared" si="1"/>
        <v>51.32118285235049</v>
      </c>
      <c r="U20" s="63">
        <f t="shared" si="1"/>
        <v>69.609593863765</v>
      </c>
      <c r="V20" s="63">
        <f t="shared" si="1"/>
        <v>17.625071612200895</v>
      </c>
      <c r="W20" s="63">
        <f t="shared" si="1"/>
        <v>41.11703397109446</v>
      </c>
      <c r="X20" s="63">
        <f t="shared" si="1"/>
        <v>62.28440105870465</v>
      </c>
      <c r="Y20" s="63">
        <f t="shared" si="1"/>
        <v>85.88168008372178</v>
      </c>
      <c r="Z20" s="63">
        <f t="shared" si="1"/>
        <v>20.63446407292337</v>
      </c>
      <c r="AA20" s="63">
        <f t="shared" si="1"/>
        <v>44.258501983014995</v>
      </c>
      <c r="AB20" s="63">
        <f t="shared" si="1"/>
        <v>67.427078402408</v>
      </c>
      <c r="AC20" s="63">
        <f t="shared" si="1"/>
        <v>91.20054149666925</v>
      </c>
      <c r="AD20" s="63">
        <f t="shared" si="1"/>
        <v>17.79318439081976</v>
      </c>
      <c r="AE20" s="63">
        <f t="shared" si="1"/>
        <v>44.307665848391856</v>
      </c>
      <c r="AF20" s="63">
        <f t="shared" si="1"/>
        <v>78.31885669730167</v>
      </c>
      <c r="AG20" s="88">
        <f t="shared" si="1"/>
        <v>105.00738676078325</v>
      </c>
      <c r="AH20" s="63">
        <v>19.437525335753755</v>
      </c>
      <c r="AI20" s="79">
        <v>47.32917326272218</v>
      </c>
      <c r="AJ20" s="80">
        <v>74.231340489</v>
      </c>
      <c r="AK20" s="88">
        <v>107.635320051373</v>
      </c>
      <c r="AL20" s="88">
        <v>31.826488414147967</v>
      </c>
      <c r="AM20" s="88">
        <v>66.3779981877</v>
      </c>
      <c r="AN20" s="88">
        <v>90.59607937749</v>
      </c>
      <c r="AO20" s="88">
        <v>126.29128333242198</v>
      </c>
      <c r="AP20" s="88">
        <v>26.801465493000002</v>
      </c>
    </row>
    <row r="21" spans="1:42" ht="14.25">
      <c r="A21" s="11" t="s">
        <v>50</v>
      </c>
      <c r="B21" s="21">
        <f>B12-B20</f>
        <v>2.781959628268</v>
      </c>
      <c r="C21" s="21">
        <f aca="true" t="shared" si="2" ref="C21:AG21">C12-C20</f>
        <v>3.8679592500749997</v>
      </c>
      <c r="D21" s="21">
        <f t="shared" si="2"/>
        <v>5.9987941685293045</v>
      </c>
      <c r="E21" s="21">
        <f t="shared" si="2"/>
        <v>10.001258997435002</v>
      </c>
      <c r="F21" s="21">
        <f t="shared" si="2"/>
        <v>3.7236555170029977</v>
      </c>
      <c r="G21" s="21">
        <f t="shared" si="2"/>
        <v>6.574069039932425</v>
      </c>
      <c r="H21" s="21">
        <f t="shared" si="2"/>
        <v>9.087849228497994</v>
      </c>
      <c r="I21" s="21">
        <f t="shared" si="2"/>
        <v>11.613434302263997</v>
      </c>
      <c r="J21" s="21">
        <f t="shared" si="2"/>
        <v>1.4509303979410006</v>
      </c>
      <c r="K21" s="21">
        <f t="shared" si="2"/>
        <v>3.0113301202909994</v>
      </c>
      <c r="L21" s="21">
        <f t="shared" si="2"/>
        <v>7.034223790912996</v>
      </c>
      <c r="M21" s="21">
        <f t="shared" si="2"/>
        <v>11.613498938629</v>
      </c>
      <c r="N21" s="21">
        <f t="shared" si="2"/>
        <v>2.3457905601209994</v>
      </c>
      <c r="O21" s="21">
        <f t="shared" si="2"/>
        <v>3.855118852224809</v>
      </c>
      <c r="P21" s="21">
        <f t="shared" si="2"/>
        <v>6.358776660369131</v>
      </c>
      <c r="Q21" s="21">
        <f t="shared" si="2"/>
        <v>-4.277540843381175</v>
      </c>
      <c r="R21" s="21">
        <f t="shared" si="2"/>
        <v>0.028401042656394537</v>
      </c>
      <c r="S21" s="21">
        <f t="shared" si="2"/>
        <v>0.3697878554055407</v>
      </c>
      <c r="T21" s="21">
        <f t="shared" si="2"/>
        <v>1.6614929577645086</v>
      </c>
      <c r="U21" s="21">
        <f t="shared" si="2"/>
        <v>6.772331665397985</v>
      </c>
      <c r="V21" s="21">
        <f t="shared" si="2"/>
        <v>1.5973859935371095</v>
      </c>
      <c r="W21" s="21">
        <f t="shared" si="2"/>
        <v>-0.8262102917990717</v>
      </c>
      <c r="X21" s="21">
        <f t="shared" si="2"/>
        <v>7.403834728113459</v>
      </c>
      <c r="Y21" s="21">
        <f t="shared" si="2"/>
        <v>13.039760417311868</v>
      </c>
      <c r="Z21" s="21">
        <f t="shared" si="2"/>
        <v>1.6327452167226966</v>
      </c>
      <c r="AA21" s="21">
        <f t="shared" si="2"/>
        <v>4.766710323047008</v>
      </c>
      <c r="AB21" s="21">
        <f t="shared" si="2"/>
        <v>7.812931703968999</v>
      </c>
      <c r="AC21" s="21">
        <f t="shared" si="2"/>
        <v>16.37901799996345</v>
      </c>
      <c r="AD21" s="21">
        <f t="shared" si="2"/>
        <v>7.7142797017036</v>
      </c>
      <c r="AE21" s="21">
        <f t="shared" si="2"/>
        <v>13.534327459162775</v>
      </c>
      <c r="AF21" s="21">
        <f t="shared" si="2"/>
        <v>23.413627031857004</v>
      </c>
      <c r="AG21" s="21">
        <f t="shared" si="2"/>
        <v>31.762317770095166</v>
      </c>
      <c r="AH21" s="102">
        <v>10.648279629274999</v>
      </c>
      <c r="AI21" s="102">
        <v>19.972697322132092</v>
      </c>
      <c r="AJ21" s="102">
        <v>31.49269197979</v>
      </c>
      <c r="AK21" s="102">
        <v>42.35463823551199</v>
      </c>
      <c r="AL21" s="102">
        <v>10.616172520582033</v>
      </c>
      <c r="AM21" s="102">
        <v>19.033401786279796</v>
      </c>
      <c r="AN21" s="102">
        <v>39.92915758770479</v>
      </c>
      <c r="AO21" s="102">
        <v>62.74634700473826</v>
      </c>
      <c r="AP21" s="102">
        <v>14.860587036000004</v>
      </c>
    </row>
    <row r="22" spans="1:42" ht="14.25">
      <c r="A22" s="11" t="s">
        <v>51</v>
      </c>
      <c r="B22" s="21">
        <v>0.949426981</v>
      </c>
      <c r="C22" s="21">
        <v>1.573279943</v>
      </c>
      <c r="D22" s="21">
        <v>2.458224485</v>
      </c>
      <c r="E22" s="50">
        <v>3.94572194809</v>
      </c>
      <c r="F22" s="50">
        <v>0.495793377</v>
      </c>
      <c r="G22" s="50">
        <v>1.286378806</v>
      </c>
      <c r="H22" s="50">
        <v>1.9677681040000012</v>
      </c>
      <c r="I22" s="50">
        <v>2.9355056779999997</v>
      </c>
      <c r="J22" s="50">
        <v>0.607220652</v>
      </c>
      <c r="K22" s="50">
        <v>1.160184928</v>
      </c>
      <c r="L22" s="50">
        <v>2.363458164</v>
      </c>
      <c r="M22" s="50">
        <v>3.6417348530000018</v>
      </c>
      <c r="N22" s="50">
        <v>0.656434736</v>
      </c>
      <c r="O22" s="50">
        <v>1.7658857328089421</v>
      </c>
      <c r="P22" s="50">
        <v>3.43570705405</v>
      </c>
      <c r="Q22" s="50">
        <v>4.821673440724046</v>
      </c>
      <c r="R22" s="50">
        <v>1.573747384</v>
      </c>
      <c r="S22" s="50">
        <v>2.1123917834600006</v>
      </c>
      <c r="T22" s="50">
        <v>2.59606150046</v>
      </c>
      <c r="U22" s="50">
        <v>3.6534318199999998</v>
      </c>
      <c r="V22" s="50">
        <v>0.5557610132071096</v>
      </c>
      <c r="W22" s="50">
        <v>1.3450727543804488</v>
      </c>
      <c r="X22" s="50">
        <v>1.8659476020028127</v>
      </c>
      <c r="Y22" s="50">
        <v>3.295072088561554</v>
      </c>
      <c r="Z22" s="50">
        <v>0.3965473957226968</v>
      </c>
      <c r="AA22" s="50">
        <v>0.8859520098000075</v>
      </c>
      <c r="AB22" s="50">
        <v>2.1609166312559993</v>
      </c>
      <c r="AC22" s="50">
        <v>4.490621019675449</v>
      </c>
      <c r="AD22" s="50">
        <v>1.9995909175425988</v>
      </c>
      <c r="AE22" s="50">
        <v>4.465350009000005</v>
      </c>
      <c r="AF22" s="50">
        <v>6.115142254480001</v>
      </c>
      <c r="AG22" s="50">
        <v>8.939720753615173</v>
      </c>
      <c r="AH22" s="101">
        <v>2.695039668</v>
      </c>
      <c r="AI22" s="101">
        <v>5.3204999298999995</v>
      </c>
      <c r="AJ22" s="101">
        <v>8.1431894319</v>
      </c>
      <c r="AK22" s="101">
        <v>11.687003568899998</v>
      </c>
      <c r="AL22" s="101">
        <v>2.43623233325</v>
      </c>
      <c r="AM22" s="101">
        <v>4.62232986821</v>
      </c>
      <c r="AN22" s="101">
        <v>10.924577883209999</v>
      </c>
      <c r="AO22" s="101">
        <v>16.62276917621</v>
      </c>
      <c r="AP22" s="101">
        <v>3.775920552</v>
      </c>
    </row>
    <row r="23" spans="1:42" ht="14.25">
      <c r="A23" s="58" t="s">
        <v>52</v>
      </c>
      <c r="B23" s="69">
        <f>B21-B22</f>
        <v>1.832532647268</v>
      </c>
      <c r="C23" s="69">
        <f aca="true" t="shared" si="3" ref="C23:AG23">C21-C22</f>
        <v>2.2946793070749996</v>
      </c>
      <c r="D23" s="69">
        <f t="shared" si="3"/>
        <v>3.5405696835293043</v>
      </c>
      <c r="E23" s="69">
        <f t="shared" si="3"/>
        <v>6.055537049345002</v>
      </c>
      <c r="F23" s="69">
        <f t="shared" si="3"/>
        <v>3.2278621400029976</v>
      </c>
      <c r="G23" s="69">
        <f t="shared" si="3"/>
        <v>5.287690233932425</v>
      </c>
      <c r="H23" s="69">
        <f t="shared" si="3"/>
        <v>7.120081124497993</v>
      </c>
      <c r="I23" s="69">
        <f t="shared" si="3"/>
        <v>8.677928624263997</v>
      </c>
      <c r="J23" s="69">
        <f t="shared" si="3"/>
        <v>0.8437097459410007</v>
      </c>
      <c r="K23" s="69">
        <f t="shared" si="3"/>
        <v>1.8511451922909994</v>
      </c>
      <c r="L23" s="69">
        <f t="shared" si="3"/>
        <v>4.6707656269129965</v>
      </c>
      <c r="M23" s="69">
        <f t="shared" si="3"/>
        <v>7.971764085628998</v>
      </c>
      <c r="N23" s="69">
        <f t="shared" si="3"/>
        <v>1.6893558241209994</v>
      </c>
      <c r="O23" s="69">
        <f t="shared" si="3"/>
        <v>2.0892331194158666</v>
      </c>
      <c r="P23" s="69">
        <f t="shared" si="3"/>
        <v>2.923069606319131</v>
      </c>
      <c r="Q23" s="69">
        <f t="shared" si="3"/>
        <v>-9.099214284105221</v>
      </c>
      <c r="R23" s="69">
        <f t="shared" si="3"/>
        <v>-1.5453463413436055</v>
      </c>
      <c r="S23" s="69">
        <f t="shared" si="3"/>
        <v>-1.7426039280544598</v>
      </c>
      <c r="T23" s="69">
        <f t="shared" si="3"/>
        <v>-0.9345685426954913</v>
      </c>
      <c r="U23" s="69">
        <f t="shared" si="3"/>
        <v>3.1188998453979853</v>
      </c>
      <c r="V23" s="69">
        <f t="shared" si="3"/>
        <v>1.04162498033</v>
      </c>
      <c r="W23" s="69">
        <f t="shared" si="3"/>
        <v>-2.1712830461795205</v>
      </c>
      <c r="X23" s="69">
        <f t="shared" si="3"/>
        <v>5.537887126110647</v>
      </c>
      <c r="Y23" s="69">
        <f t="shared" si="3"/>
        <v>9.744688328750314</v>
      </c>
      <c r="Z23" s="69">
        <f t="shared" si="3"/>
        <v>1.2361978209999998</v>
      </c>
      <c r="AA23" s="69">
        <f t="shared" si="3"/>
        <v>3.880758313247</v>
      </c>
      <c r="AB23" s="69">
        <f t="shared" si="3"/>
        <v>5.6520150727130005</v>
      </c>
      <c r="AC23" s="69">
        <f t="shared" si="3"/>
        <v>11.888396980288004</v>
      </c>
      <c r="AD23" s="69">
        <f t="shared" si="3"/>
        <v>5.714688784161001</v>
      </c>
      <c r="AE23" s="69">
        <f t="shared" si="3"/>
        <v>9.06897745016277</v>
      </c>
      <c r="AF23" s="69">
        <f t="shared" si="3"/>
        <v>17.298484777377002</v>
      </c>
      <c r="AG23" s="69">
        <f t="shared" si="3"/>
        <v>22.822597016479993</v>
      </c>
      <c r="AH23" s="103">
        <v>7.953239961274997</v>
      </c>
      <c r="AI23" s="103">
        <v>14.652197392232091</v>
      </c>
      <c r="AJ23" s="103">
        <v>23.34950254789</v>
      </c>
      <c r="AK23" s="103">
        <v>30.66763466661199</v>
      </c>
      <c r="AL23" s="103">
        <v>8.179940187332035</v>
      </c>
      <c r="AM23" s="103">
        <v>14.411071918069794</v>
      </c>
      <c r="AN23" s="103">
        <v>29.004579704494798</v>
      </c>
      <c r="AO23" s="103">
        <v>46.12357782852827</v>
      </c>
      <c r="AP23" s="103">
        <v>11.084666484000005</v>
      </c>
    </row>
    <row r="24" spans="1:5" ht="14.25">
      <c r="A24" s="121"/>
      <c r="B24" s="121"/>
      <c r="C24" s="121"/>
      <c r="D24" s="121"/>
      <c r="E24" s="121"/>
    </row>
  </sheetData>
  <sheetProtection/>
  <mergeCells count="12">
    <mergeCell ref="AL2:AO2"/>
    <mergeCell ref="N2:Q2"/>
    <mergeCell ref="R2:U2"/>
    <mergeCell ref="V2:Y2"/>
    <mergeCell ref="Z2:AC2"/>
    <mergeCell ref="AD2:AG2"/>
    <mergeCell ref="AH2:AK2"/>
    <mergeCell ref="A24:E24"/>
    <mergeCell ref="A2:A3"/>
    <mergeCell ref="B2:E2"/>
    <mergeCell ref="F2:I2"/>
    <mergeCell ref="J2:M2"/>
  </mergeCells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topLeftCell="AD1" activePane="topRight" state="frozen"/>
      <selection pane="topLeft" activeCell="A1" sqref="A1"/>
      <selection pane="topRight" activeCell="AP5" sqref="AP5:AP41"/>
    </sheetView>
  </sheetViews>
  <sheetFormatPr defaultColWidth="9.140625" defaultRowHeight="15"/>
  <cols>
    <col min="1" max="1" width="54.140625" style="0" customWidth="1"/>
    <col min="2" max="4" width="10.7109375" style="0" customWidth="1"/>
    <col min="5" max="17" width="9.140625" style="0" customWidth="1"/>
    <col min="21" max="21" width="9.421875" style="0" customWidth="1"/>
    <col min="22" max="22" width="9.140625" style="28" customWidth="1"/>
    <col min="26" max="26" width="9.140625" style="36" customWidth="1"/>
    <col min="36" max="36" width="11.28125" style="0" bestFit="1" customWidth="1"/>
    <col min="37" max="37" width="11.00390625" style="0" bestFit="1" customWidth="1"/>
  </cols>
  <sheetData>
    <row r="1" spans="1:19" ht="30.75">
      <c r="A1" s="99" t="s">
        <v>78</v>
      </c>
      <c r="B1" s="1"/>
      <c r="C1" s="1"/>
      <c r="D1" s="1"/>
      <c r="Q1" s="15"/>
      <c r="R1" s="15"/>
      <c r="S1" s="15"/>
    </row>
    <row r="2" spans="1:42" ht="14.25">
      <c r="A2" s="58"/>
      <c r="B2" s="122">
        <v>2014</v>
      </c>
      <c r="C2" s="123"/>
      <c r="D2" s="123"/>
      <c r="E2" s="124"/>
      <c r="F2" s="111">
        <v>2015</v>
      </c>
      <c r="G2" s="111"/>
      <c r="H2" s="111"/>
      <c r="I2" s="111"/>
      <c r="J2" s="111">
        <v>2016</v>
      </c>
      <c r="K2" s="111"/>
      <c r="L2" s="111"/>
      <c r="M2" s="111"/>
      <c r="N2" s="111">
        <v>2017</v>
      </c>
      <c r="O2" s="111"/>
      <c r="P2" s="111"/>
      <c r="Q2" s="111"/>
      <c r="R2" s="111">
        <v>2018</v>
      </c>
      <c r="S2" s="111"/>
      <c r="T2" s="111"/>
      <c r="U2" s="111"/>
      <c r="V2" s="112">
        <v>2019</v>
      </c>
      <c r="W2" s="112"/>
      <c r="X2" s="112"/>
      <c r="Y2" s="112"/>
      <c r="Z2" s="114">
        <v>2020</v>
      </c>
      <c r="AA2" s="115"/>
      <c r="AB2" s="115"/>
      <c r="AC2" s="115"/>
      <c r="AD2" s="114">
        <v>2021</v>
      </c>
      <c r="AE2" s="115"/>
      <c r="AF2" s="115"/>
      <c r="AG2" s="116"/>
      <c r="AH2" s="114">
        <v>2022</v>
      </c>
      <c r="AI2" s="115"/>
      <c r="AJ2" s="115"/>
      <c r="AK2" s="116"/>
      <c r="AL2" s="114">
        <v>2023</v>
      </c>
      <c r="AM2" s="115"/>
      <c r="AN2" s="115"/>
      <c r="AO2" s="116"/>
      <c r="AP2" s="109">
        <v>2024</v>
      </c>
    </row>
    <row r="3" spans="1:42" ht="14.25">
      <c r="A3" s="58" t="s">
        <v>91</v>
      </c>
      <c r="B3" s="62" t="s">
        <v>1</v>
      </c>
      <c r="C3" s="59" t="s">
        <v>2</v>
      </c>
      <c r="D3" s="59" t="s">
        <v>3</v>
      </c>
      <c r="E3" s="59" t="s">
        <v>0</v>
      </c>
      <c r="F3" s="62" t="s">
        <v>1</v>
      </c>
      <c r="G3" s="59" t="s">
        <v>2</v>
      </c>
      <c r="H3" s="59" t="s">
        <v>3</v>
      </c>
      <c r="I3" s="62" t="s">
        <v>0</v>
      </c>
      <c r="J3" s="59" t="s">
        <v>1</v>
      </c>
      <c r="K3" s="59" t="s">
        <v>2</v>
      </c>
      <c r="L3" s="59" t="s">
        <v>3</v>
      </c>
      <c r="M3" s="59" t="s">
        <v>0</v>
      </c>
      <c r="N3" s="59" t="s">
        <v>1</v>
      </c>
      <c r="O3" s="59" t="s">
        <v>2</v>
      </c>
      <c r="P3" s="59" t="s">
        <v>3</v>
      </c>
      <c r="Q3" s="59" t="s">
        <v>0</v>
      </c>
      <c r="R3" s="59" t="s">
        <v>1</v>
      </c>
      <c r="S3" s="59" t="s">
        <v>2</v>
      </c>
      <c r="T3" s="59" t="s">
        <v>3</v>
      </c>
      <c r="U3" s="59" t="s">
        <v>88</v>
      </c>
      <c r="V3" s="59" t="s">
        <v>1</v>
      </c>
      <c r="W3" s="59" t="s">
        <v>2</v>
      </c>
      <c r="X3" s="59" t="s">
        <v>3</v>
      </c>
      <c r="Y3" s="59" t="s">
        <v>0</v>
      </c>
      <c r="Z3" s="59" t="s">
        <v>1</v>
      </c>
      <c r="AA3" s="59" t="s">
        <v>2</v>
      </c>
      <c r="AB3" s="59" t="s">
        <v>3</v>
      </c>
      <c r="AC3" s="59" t="s">
        <v>0</v>
      </c>
      <c r="AD3" s="59" t="s">
        <v>1</v>
      </c>
      <c r="AE3" s="59" t="s">
        <v>2</v>
      </c>
      <c r="AF3" s="59" t="s">
        <v>3</v>
      </c>
      <c r="AG3" s="59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  <c r="AP3" s="110" t="s">
        <v>1</v>
      </c>
    </row>
    <row r="4" spans="1:42" ht="14.25">
      <c r="A4" s="127" t="s">
        <v>54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61"/>
      <c r="S4" s="61"/>
      <c r="T4" s="61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47"/>
      <c r="AM4" s="47"/>
      <c r="AN4" s="47"/>
      <c r="AO4" s="47"/>
      <c r="AP4" s="47"/>
    </row>
    <row r="5" spans="1:42" ht="14.25">
      <c r="A5" s="43" t="s">
        <v>80</v>
      </c>
      <c r="B5" s="53">
        <v>27.902541450366456</v>
      </c>
      <c r="C5" s="53">
        <v>26.78118964527784</v>
      </c>
      <c r="D5" s="53">
        <v>26.516250501772614</v>
      </c>
      <c r="E5" s="33">
        <v>24.09441080697429</v>
      </c>
      <c r="F5" s="71">
        <v>27.801175976256907</v>
      </c>
      <c r="G5" s="33">
        <v>26.558217946560163</v>
      </c>
      <c r="H5" s="33">
        <v>25.499036755118397</v>
      </c>
      <c r="I5" s="71">
        <v>23.930778236685917</v>
      </c>
      <c r="J5" s="33">
        <v>24.946751476266822</v>
      </c>
      <c r="K5" s="33">
        <v>23.15764326041354</v>
      </c>
      <c r="L5" s="33">
        <v>20.255279431828228</v>
      </c>
      <c r="M5" s="33">
        <v>19.459055762013442</v>
      </c>
      <c r="N5" s="33">
        <v>19.505260238577595</v>
      </c>
      <c r="O5" s="33">
        <v>18.1498721698857</v>
      </c>
      <c r="P5" s="33">
        <v>21.50383227151939</v>
      </c>
      <c r="Q5" s="33">
        <v>19.218002387493456</v>
      </c>
      <c r="R5" s="33">
        <v>17.86920483013088</v>
      </c>
      <c r="S5" s="33">
        <v>19.248899383537022</v>
      </c>
      <c r="T5" s="33">
        <v>21.082749552631295</v>
      </c>
      <c r="U5" s="33">
        <v>22.32687168534995</v>
      </c>
      <c r="V5" s="53">
        <v>19.384529580350765</v>
      </c>
      <c r="W5" s="53">
        <v>20.467398310101743</v>
      </c>
      <c r="X5" s="53">
        <v>22.70656908442868</v>
      </c>
      <c r="Y5" s="53">
        <v>23.7613462625334</v>
      </c>
      <c r="Z5" s="53">
        <v>25.778894476847032</v>
      </c>
      <c r="AA5" s="53">
        <v>28.160422550553584</v>
      </c>
      <c r="AB5" s="53">
        <v>27.718792647850897</v>
      </c>
      <c r="AC5" s="33">
        <v>24.822753633181467</v>
      </c>
      <c r="AD5" s="33">
        <v>28.363908539943345</v>
      </c>
      <c r="AE5" s="33">
        <v>29.919217817254694</v>
      </c>
      <c r="AF5" s="33">
        <v>27.902954316469796</v>
      </c>
      <c r="AG5" s="33">
        <v>25.73228201759777</v>
      </c>
      <c r="AH5" s="33">
        <v>31.436726777275165</v>
      </c>
      <c r="AI5" s="33">
        <v>34.5990394712955</v>
      </c>
      <c r="AJ5" s="78">
        <v>32.3093577007315</v>
      </c>
      <c r="AK5" s="78">
        <v>28.695373992430195</v>
      </c>
      <c r="AL5" s="33">
        <v>33.65017727930138</v>
      </c>
      <c r="AM5" s="33">
        <v>25.38903178788724</v>
      </c>
      <c r="AN5" s="33">
        <v>32.66208951609333</v>
      </c>
      <c r="AO5" s="33">
        <v>28.518862802586735</v>
      </c>
      <c r="AP5" s="33">
        <v>29.14422009896939</v>
      </c>
    </row>
    <row r="6" spans="1:42" ht="14.25">
      <c r="A6" s="43" t="s">
        <v>81</v>
      </c>
      <c r="B6" s="53">
        <v>33.2398068209732</v>
      </c>
      <c r="C6" s="53">
        <v>31.967007338549497</v>
      </c>
      <c r="D6" s="53">
        <v>31.48404460224206</v>
      </c>
      <c r="E6" s="33">
        <v>30.42133646295948</v>
      </c>
      <c r="F6" s="71">
        <v>34.58302461249099</v>
      </c>
      <c r="G6" s="33">
        <v>32.881790387685584</v>
      </c>
      <c r="H6" s="33">
        <v>31.55443468380402</v>
      </c>
      <c r="I6" s="71">
        <v>29.508701324223317</v>
      </c>
      <c r="J6" s="33">
        <v>30.278096219100583</v>
      </c>
      <c r="K6" s="33">
        <v>28.372166532573228</v>
      </c>
      <c r="L6" s="33">
        <v>24.8076213715464</v>
      </c>
      <c r="M6" s="33">
        <v>23.70965915695162</v>
      </c>
      <c r="N6" s="33">
        <v>22.618042218983504</v>
      </c>
      <c r="O6" s="33">
        <v>21.105231089635947</v>
      </c>
      <c r="P6" s="33">
        <v>24.47890604669443</v>
      </c>
      <c r="Q6" s="33">
        <v>22.205457701439197</v>
      </c>
      <c r="R6" s="33">
        <v>20.368170703008268</v>
      </c>
      <c r="S6" s="33">
        <v>22.381932602208867</v>
      </c>
      <c r="T6" s="33">
        <v>24.07759703480916</v>
      </c>
      <c r="U6" s="33">
        <v>25.336364462649662</v>
      </c>
      <c r="V6" s="53">
        <v>22.28317311836818</v>
      </c>
      <c r="W6" s="53">
        <v>23.4901616316514</v>
      </c>
      <c r="X6" s="53">
        <v>25.915667104270202</v>
      </c>
      <c r="Y6" s="53">
        <v>27.070673053414435</v>
      </c>
      <c r="Z6" s="53">
        <v>29.330763140702317</v>
      </c>
      <c r="AA6" s="53">
        <v>31.985545952092508</v>
      </c>
      <c r="AB6" s="53">
        <v>31.349982715008373</v>
      </c>
      <c r="AC6" s="33">
        <v>27.952069836739952</v>
      </c>
      <c r="AD6" s="33">
        <v>31.31835103219084</v>
      </c>
      <c r="AE6" s="33">
        <v>32.885999204560015</v>
      </c>
      <c r="AF6" s="33">
        <v>30.564708832734016</v>
      </c>
      <c r="AG6" s="33">
        <v>28.098335091160457</v>
      </c>
      <c r="AH6" s="33">
        <v>34.06598670195572</v>
      </c>
      <c r="AI6" s="33">
        <v>37.552203897966905</v>
      </c>
      <c r="AJ6" s="78">
        <v>35.047191705316266</v>
      </c>
      <c r="AK6" s="78">
        <v>30.989192266633005</v>
      </c>
      <c r="AL6" s="33">
        <v>36.28194654154319</v>
      </c>
      <c r="AM6" s="33">
        <v>27.395018085008132</v>
      </c>
      <c r="AN6" s="33">
        <v>35.18071165682554</v>
      </c>
      <c r="AO6" s="33">
        <v>30.419726732375267</v>
      </c>
      <c r="AP6" s="33">
        <v>31.00572546269449</v>
      </c>
    </row>
    <row r="7" spans="1:42" ht="14.25">
      <c r="A7" s="43" t="s">
        <v>55</v>
      </c>
      <c r="B7" s="21">
        <v>61.4</v>
      </c>
      <c r="C7" s="21">
        <v>63</v>
      </c>
      <c r="D7" s="21">
        <v>66.2</v>
      </c>
      <c r="E7" s="50">
        <v>61.48503825707197</v>
      </c>
      <c r="F7" s="51">
        <v>52.73329700032671</v>
      </c>
      <c r="G7" s="50">
        <v>169.82860223420906</v>
      </c>
      <c r="H7" s="50">
        <v>108.6141246541452</v>
      </c>
      <c r="I7" s="51">
        <v>39.66495770655127</v>
      </c>
      <c r="J7" s="50">
        <v>13.126693702565568</v>
      </c>
      <c r="K7" s="50">
        <v>2.593433546526299</v>
      </c>
      <c r="L7" s="50">
        <v>11.338991545254373</v>
      </c>
      <c r="M7" s="50">
        <v>29.546494686582022</v>
      </c>
      <c r="N7" s="50">
        <v>26.974426934665168</v>
      </c>
      <c r="O7" s="50">
        <v>32.19373092421562</v>
      </c>
      <c r="P7" s="50">
        <v>73.94530362987186</v>
      </c>
      <c r="Q7" s="50">
        <v>93.13724783018247</v>
      </c>
      <c r="R7" s="50">
        <v>24.783935104690293</v>
      </c>
      <c r="S7" s="50">
        <v>18.88400809806854</v>
      </c>
      <c r="T7" s="50">
        <v>29.07126787677467</v>
      </c>
      <c r="U7" s="50">
        <v>97.25976386056283</v>
      </c>
      <c r="V7" s="53">
        <v>27.13535102179536</v>
      </c>
      <c r="W7" s="52">
        <v>8.939221049319386</v>
      </c>
      <c r="X7" s="52">
        <v>26.121287339275483</v>
      </c>
      <c r="Y7" s="52">
        <v>33.223300637485735</v>
      </c>
      <c r="Z7" s="52">
        <v>33.53188633067353</v>
      </c>
      <c r="AA7" s="52">
        <v>33.46124629161484</v>
      </c>
      <c r="AB7" s="52">
        <v>31.855642256642312</v>
      </c>
      <c r="AC7" s="50">
        <v>19.098513880379116</v>
      </c>
      <c r="AD7" s="50">
        <v>17.222426723049097</v>
      </c>
      <c r="AE7" s="50">
        <v>28.145733779449998</v>
      </c>
      <c r="AF7" s="50">
        <v>29.389395859322832</v>
      </c>
      <c r="AG7" s="50">
        <v>39.20120554800016</v>
      </c>
      <c r="AH7" s="50">
        <v>32.798517748344025</v>
      </c>
      <c r="AI7" s="50">
        <v>57.2209462999145</v>
      </c>
      <c r="AJ7" s="78">
        <v>53.70635088537693</v>
      </c>
      <c r="AK7" s="78">
        <v>62.698465716236655</v>
      </c>
      <c r="AL7" s="50">
        <v>28.97778506641536</v>
      </c>
      <c r="AM7" s="50">
        <v>36.21464586987709</v>
      </c>
      <c r="AN7" s="50">
        <v>26.889451495176488</v>
      </c>
      <c r="AO7" s="50">
        <v>27.17164305884068</v>
      </c>
      <c r="AP7" s="50">
        <v>36.80644192646748</v>
      </c>
    </row>
    <row r="8" spans="1:42" ht="14.25">
      <c r="A8" s="43" t="s">
        <v>83</v>
      </c>
      <c r="B8" s="53">
        <v>6.687499122956423</v>
      </c>
      <c r="C8" s="53">
        <v>6.3432028346966405</v>
      </c>
      <c r="D8" s="53">
        <v>6.471907272198495</v>
      </c>
      <c r="E8" s="33">
        <v>6.605552252840824</v>
      </c>
      <c r="F8" s="71">
        <v>2.7447528636427996</v>
      </c>
      <c r="G8" s="33">
        <v>4.492541067991522</v>
      </c>
      <c r="H8" s="33">
        <v>4.5388889359710785</v>
      </c>
      <c r="I8" s="71">
        <v>6.377493287916591</v>
      </c>
      <c r="J8" s="33">
        <v>3.4057366222065255</v>
      </c>
      <c r="K8" s="33">
        <v>4.2079872703756385</v>
      </c>
      <c r="L8" s="33">
        <v>7.285981605111486</v>
      </c>
      <c r="M8" s="33">
        <v>4.095534069896504</v>
      </c>
      <c r="N8" s="33">
        <v>11.07858027102437</v>
      </c>
      <c r="O8" s="33">
        <v>14.507080232365624</v>
      </c>
      <c r="P8" s="33">
        <v>14.89220158941002</v>
      </c>
      <c r="Q8" s="33">
        <v>17.96368072245741</v>
      </c>
      <c r="R8" s="33">
        <v>15.717425515402434</v>
      </c>
      <c r="S8" s="33">
        <v>14.76029552841326</v>
      </c>
      <c r="T8" s="33">
        <v>12.918285932828285</v>
      </c>
      <c r="U8" s="33">
        <v>13.151433051615122</v>
      </c>
      <c r="V8" s="53">
        <v>9.869285761700306</v>
      </c>
      <c r="W8" s="53">
        <v>9.765169417572455</v>
      </c>
      <c r="X8" s="53">
        <v>10.236699025097671</v>
      </c>
      <c r="Y8" s="53">
        <v>40.14510664400683</v>
      </c>
      <c r="Z8" s="53">
        <v>37.32441286596196</v>
      </c>
      <c r="AA8" s="53">
        <v>24.69338836326423</v>
      </c>
      <c r="AB8" s="53">
        <v>42.20000287248137</v>
      </c>
      <c r="AC8" s="33">
        <v>52.38748928267955</v>
      </c>
      <c r="AD8" s="33">
        <v>23.943500060232566</v>
      </c>
      <c r="AE8" s="33">
        <v>16.87832238351702</v>
      </c>
      <c r="AF8" s="33">
        <v>24.093402422682978</v>
      </c>
      <c r="AG8" s="33">
        <v>23.82577161579941</v>
      </c>
      <c r="AH8" s="33">
        <v>21.3</v>
      </c>
      <c r="AI8" s="33">
        <v>29.61521153346</v>
      </c>
      <c r="AJ8" s="78">
        <v>23.7</v>
      </c>
      <c r="AK8" s="78">
        <v>30.9</v>
      </c>
      <c r="AL8" s="33">
        <v>23.646368556197643</v>
      </c>
      <c r="AM8" s="33">
        <v>23.969167435078525</v>
      </c>
      <c r="AN8" s="33">
        <v>22.311061873482206</v>
      </c>
      <c r="AO8" s="33">
        <v>24.550722330257592</v>
      </c>
      <c r="AP8" s="33">
        <v>32.10618596780262</v>
      </c>
    </row>
    <row r="9" spans="1:42" ht="14.25">
      <c r="A9" s="43" t="s">
        <v>84</v>
      </c>
      <c r="B9" s="53">
        <v>0</v>
      </c>
      <c r="C9" s="53">
        <v>0</v>
      </c>
      <c r="D9" s="53">
        <v>0</v>
      </c>
      <c r="E9" s="33">
        <v>0</v>
      </c>
      <c r="F9" s="71">
        <v>0</v>
      </c>
      <c r="G9" s="33">
        <v>36.53776237329697</v>
      </c>
      <c r="H9" s="33">
        <v>0</v>
      </c>
      <c r="I9" s="71">
        <v>64.36784458929989</v>
      </c>
      <c r="J9" s="33">
        <v>15.029822547823098</v>
      </c>
      <c r="K9" s="33">
        <v>67.96911639383345</v>
      </c>
      <c r="L9" s="33">
        <v>78.45320634109459</v>
      </c>
      <c r="M9" s="33">
        <v>92.38399527221755</v>
      </c>
      <c r="N9" s="33">
        <v>92.29640355603068</v>
      </c>
      <c r="O9" s="33">
        <v>107.08940824254557</v>
      </c>
      <c r="P9" s="33">
        <v>99.96360006154707</v>
      </c>
      <c r="Q9" s="33">
        <v>151.0378835343683</v>
      </c>
      <c r="R9" s="33">
        <v>140.57862139240567</v>
      </c>
      <c r="S9" s="33">
        <v>117.91026556457567</v>
      </c>
      <c r="T9" s="33">
        <v>86.8795805492186</v>
      </c>
      <c r="U9" s="33">
        <v>82.24513231939578</v>
      </c>
      <c r="V9" s="53">
        <v>63.67775282178844</v>
      </c>
      <c r="W9" s="53">
        <v>64.64244234643981</v>
      </c>
      <c r="X9" s="53">
        <v>53.48609142698185</v>
      </c>
      <c r="Y9" s="53">
        <v>74.4810814430769</v>
      </c>
      <c r="Z9" s="53">
        <v>42.909499880993295</v>
      </c>
      <c r="AA9" s="53">
        <v>43.53455376718853</v>
      </c>
      <c r="AB9" s="53">
        <v>44.51313735220307</v>
      </c>
      <c r="AC9" s="33">
        <v>43.59844338754269</v>
      </c>
      <c r="AD9" s="33">
        <v>41.204376207145955</v>
      </c>
      <c r="AE9" s="33">
        <v>45.878479866933844</v>
      </c>
      <c r="AF9" s="33">
        <v>39.092946180196755</v>
      </c>
      <c r="AG9" s="33">
        <v>39.10313394335916</v>
      </c>
      <c r="AH9" s="33">
        <v>25.54914051231341</v>
      </c>
      <c r="AI9" s="33">
        <v>45.41241044080419</v>
      </c>
      <c r="AJ9" s="78">
        <v>98.89358494311824</v>
      </c>
      <c r="AK9" s="78">
        <v>129.48500156874064</v>
      </c>
      <c r="AL9" s="33">
        <v>147.16154269596709</v>
      </c>
      <c r="AM9" s="33">
        <v>126.58408228817464</v>
      </c>
      <c r="AN9" s="33">
        <v>89.5229049737565</v>
      </c>
      <c r="AO9" s="33">
        <v>131.33431974331128</v>
      </c>
      <c r="AP9" s="33">
        <v>100.07945647365706</v>
      </c>
    </row>
    <row r="10" spans="1:42" ht="14.25">
      <c r="A10" s="43" t="s">
        <v>56</v>
      </c>
      <c r="B10" s="53">
        <v>11.096776515576742</v>
      </c>
      <c r="C10" s="53">
        <v>8.461181388370035</v>
      </c>
      <c r="D10" s="53">
        <v>9.229030865771968</v>
      </c>
      <c r="E10" s="33">
        <v>9.168970070573549</v>
      </c>
      <c r="F10" s="71">
        <v>7.864990823440099</v>
      </c>
      <c r="G10" s="33">
        <v>7.908196950933695</v>
      </c>
      <c r="H10" s="33">
        <v>10.181222951895236</v>
      </c>
      <c r="I10" s="71">
        <v>9.288761394373239</v>
      </c>
      <c r="J10" s="33">
        <v>8.56361786833266</v>
      </c>
      <c r="K10" s="33">
        <v>9.465755035048382</v>
      </c>
      <c r="L10" s="33">
        <v>14.999856615845678</v>
      </c>
      <c r="M10" s="33">
        <v>18.53838687902565</v>
      </c>
      <c r="N10" s="33">
        <v>14.973999880664865</v>
      </c>
      <c r="O10" s="33">
        <v>21.67443368722883</v>
      </c>
      <c r="P10" s="33">
        <v>28.338593238762</v>
      </c>
      <c r="Q10" s="33">
        <v>30.08521922972086</v>
      </c>
      <c r="R10" s="33">
        <v>17.479037974926783</v>
      </c>
      <c r="S10" s="33">
        <v>18.10822638586834</v>
      </c>
      <c r="T10" s="33">
        <v>21.280508655398737</v>
      </c>
      <c r="U10" s="33">
        <v>19.536229173793803</v>
      </c>
      <c r="V10" s="53">
        <v>20.214905434848436</v>
      </c>
      <c r="W10" s="53">
        <v>9.21476954656785</v>
      </c>
      <c r="X10" s="53">
        <v>11.906686746561943</v>
      </c>
      <c r="Y10" s="53">
        <v>7.898393522875816</v>
      </c>
      <c r="Z10" s="53">
        <v>9.507666509465224</v>
      </c>
      <c r="AA10" s="53">
        <v>7.791601267004839</v>
      </c>
      <c r="AB10" s="53">
        <v>5.478262096274138</v>
      </c>
      <c r="AC10" s="33">
        <v>1.4178092368024304</v>
      </c>
      <c r="AD10" s="33">
        <v>3.177504660779145</v>
      </c>
      <c r="AE10" s="33">
        <v>1.2725764407236522</v>
      </c>
      <c r="AF10" s="33">
        <v>0.6468925216275363</v>
      </c>
      <c r="AG10" s="33">
        <v>-0.060760511214963134</v>
      </c>
      <c r="AH10" s="33">
        <v>-0.5588531402480267</v>
      </c>
      <c r="AI10" s="33">
        <v>-4.11061721214623</v>
      </c>
      <c r="AJ10" s="78">
        <v>-2.1285913467901785</v>
      </c>
      <c r="AK10" s="78">
        <v>-6.028832004109506</v>
      </c>
      <c r="AL10" s="33">
        <v>-4.663365218627353</v>
      </c>
      <c r="AM10" s="33">
        <v>-7.441480634054598</v>
      </c>
      <c r="AN10" s="33">
        <v>4.0553092494727565</v>
      </c>
      <c r="AO10" s="33">
        <v>2.1115978385799488</v>
      </c>
      <c r="AP10" s="33">
        <v>1.330213678464417</v>
      </c>
    </row>
    <row r="11" spans="1:42" ht="14.25">
      <c r="A11" s="43" t="s">
        <v>82</v>
      </c>
      <c r="B11" s="53">
        <v>0</v>
      </c>
      <c r="C11" s="53">
        <v>0</v>
      </c>
      <c r="D11" s="53">
        <v>0</v>
      </c>
      <c r="E11" s="33">
        <v>0</v>
      </c>
      <c r="F11" s="71">
        <v>0</v>
      </c>
      <c r="G11" s="33">
        <v>0</v>
      </c>
      <c r="H11" s="33">
        <v>0</v>
      </c>
      <c r="I11" s="71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11.417309963831878</v>
      </c>
      <c r="T11" s="33">
        <v>18.486882991095058</v>
      </c>
      <c r="U11" s="33">
        <v>18.611930214891657</v>
      </c>
      <c r="V11" s="53">
        <v>19.119606968473796</v>
      </c>
      <c r="W11" s="53">
        <v>18.950286188533738</v>
      </c>
      <c r="X11" s="53">
        <v>18.835031754261855</v>
      </c>
      <c r="Y11" s="53">
        <v>18.626276276607395</v>
      </c>
      <c r="Z11" s="53">
        <v>19.78670098823837</v>
      </c>
      <c r="AA11" s="53">
        <v>18.8605064484836</v>
      </c>
      <c r="AB11" s="53">
        <v>17.799870149410634</v>
      </c>
      <c r="AC11" s="33">
        <v>18.364688003246453</v>
      </c>
      <c r="AD11" s="33">
        <v>18.254986250227244</v>
      </c>
      <c r="AE11" s="33">
        <v>18.80146082412175</v>
      </c>
      <c r="AF11" s="33">
        <v>19.440578259813595</v>
      </c>
      <c r="AG11" s="33">
        <v>19.058135468603748</v>
      </c>
      <c r="AH11" s="33">
        <v>21.252932846731827</v>
      </c>
      <c r="AI11" s="33">
        <v>16.733577230320638</v>
      </c>
      <c r="AJ11" s="78">
        <v>18.703520085686037</v>
      </c>
      <c r="AK11" s="78">
        <v>18.771130535548068</v>
      </c>
      <c r="AL11" s="33">
        <v>27.741147045232555</v>
      </c>
      <c r="AM11" s="33">
        <v>18.15202102870936</v>
      </c>
      <c r="AN11" s="33">
        <v>18.345225652561474</v>
      </c>
      <c r="AO11" s="33">
        <v>19.164354302852697</v>
      </c>
      <c r="AP11" s="33">
        <v>16.781205143863893</v>
      </c>
    </row>
    <row r="12" spans="1:42" ht="14.25">
      <c r="A12" s="128" t="s">
        <v>57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0"/>
      <c r="R12" s="61"/>
      <c r="S12" s="61"/>
      <c r="T12" s="61"/>
      <c r="U12" s="23"/>
      <c r="V12" s="23"/>
      <c r="W12" s="23"/>
      <c r="X12" s="23"/>
      <c r="Y12" s="23"/>
      <c r="Z12" s="23"/>
      <c r="AA12" s="23"/>
      <c r="AB12" s="23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</row>
    <row r="13" spans="1:42" ht="14.25">
      <c r="A13" s="21" t="s">
        <v>93</v>
      </c>
      <c r="B13" s="21"/>
      <c r="C13" s="21"/>
      <c r="D13" s="21"/>
      <c r="E13" s="50"/>
      <c r="F13" s="51"/>
      <c r="G13" s="50"/>
      <c r="H13" s="50"/>
      <c r="I13" s="51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30"/>
      <c r="W13" s="30"/>
      <c r="X13" s="30"/>
      <c r="Y13" s="30"/>
      <c r="Z13" s="30"/>
      <c r="AA13" s="30"/>
      <c r="AB13" s="30"/>
      <c r="AC13" s="50"/>
      <c r="AD13" s="50"/>
      <c r="AE13" s="50"/>
      <c r="AF13" s="50"/>
      <c r="AG13" s="35"/>
      <c r="AH13" s="27"/>
      <c r="AI13" s="27"/>
      <c r="AJ13" s="78"/>
      <c r="AK13" s="78"/>
      <c r="AL13" s="27"/>
      <c r="AM13" s="27"/>
      <c r="AN13" s="27"/>
      <c r="AO13" s="27">
        <v>6.605488161074646</v>
      </c>
      <c r="AP13" s="27">
        <v>7.41948880389927</v>
      </c>
    </row>
    <row r="14" spans="1:42" ht="14.25">
      <c r="A14" s="21" t="s">
        <v>94</v>
      </c>
      <c r="B14" s="21">
        <v>5.906365251681219</v>
      </c>
      <c r="C14" s="21">
        <v>5.944148271469763</v>
      </c>
      <c r="D14" s="21">
        <v>6.254782306479899</v>
      </c>
      <c r="E14" s="50">
        <v>5.387283473210126</v>
      </c>
      <c r="F14" s="51">
        <v>5.910105800912182</v>
      </c>
      <c r="G14" s="50">
        <v>5.853167530423706</v>
      </c>
      <c r="H14" s="50">
        <v>5.90929190972273</v>
      </c>
      <c r="I14" s="51">
        <v>5.045722690709475</v>
      </c>
      <c r="J14" s="50">
        <v>5.5718616274879125</v>
      </c>
      <c r="K14" s="50">
        <v>5.9778659851838505</v>
      </c>
      <c r="L14" s="50">
        <v>7.342393238808458</v>
      </c>
      <c r="M14" s="50">
        <v>7.939490008151454</v>
      </c>
      <c r="N14" s="50">
        <v>7.7742939735615595</v>
      </c>
      <c r="O14" s="50">
        <v>9.113490165139373</v>
      </c>
      <c r="P14" s="50">
        <v>11.59457949219027</v>
      </c>
      <c r="Q14" s="50">
        <v>11.067304957402968</v>
      </c>
      <c r="R14" s="50">
        <v>10.766015694120371</v>
      </c>
      <c r="S14" s="50">
        <v>11.120646947263968</v>
      </c>
      <c r="T14" s="50">
        <v>13.59857966681018</v>
      </c>
      <c r="U14" s="50">
        <v>12.219593907556314</v>
      </c>
      <c r="V14" s="30">
        <v>12.287890633706835</v>
      </c>
      <c r="W14" s="30">
        <v>7.761770094179604</v>
      </c>
      <c r="X14" s="30">
        <v>7.510666523533768</v>
      </c>
      <c r="Y14" s="30">
        <v>5.443491483089979</v>
      </c>
      <c r="Z14" s="30">
        <v>7.089285319960262</v>
      </c>
      <c r="AA14" s="30">
        <v>6.559219694429881</v>
      </c>
      <c r="AB14" s="30">
        <v>6.079699539984137</v>
      </c>
      <c r="AC14" s="50">
        <v>4.048199480360038</v>
      </c>
      <c r="AD14" s="50">
        <v>4.881460178557952</v>
      </c>
      <c r="AE14" s="50">
        <v>5.9148076828624605</v>
      </c>
      <c r="AF14" s="50">
        <v>5.5186607718291985</v>
      </c>
      <c r="AG14" s="35">
        <v>3.997512650447678</v>
      </c>
      <c r="AH14" s="27">
        <v>4.124018828134809</v>
      </c>
      <c r="AI14" s="27">
        <v>2.9292844054742666</v>
      </c>
      <c r="AJ14" s="78">
        <v>3.6075510177882983</v>
      </c>
      <c r="AK14" s="78">
        <v>2.7805095861514126</v>
      </c>
      <c r="AL14" s="27">
        <v>3.0420499979309685</v>
      </c>
      <c r="AM14" s="27">
        <v>2.404659338638485</v>
      </c>
      <c r="AN14" s="27">
        <v>6.202393203941148</v>
      </c>
      <c r="AO14" s="27">
        <v>5.590510620151394</v>
      </c>
      <c r="AP14" s="27">
        <v>7.128744398128678</v>
      </c>
    </row>
    <row r="15" spans="1:42" ht="14.25">
      <c r="A15" s="21" t="s">
        <v>98</v>
      </c>
      <c r="B15" s="21">
        <v>5.847071430448847</v>
      </c>
      <c r="C15" s="21">
        <v>5.520552823027517</v>
      </c>
      <c r="D15" s="21">
        <v>5.679295697946944</v>
      </c>
      <c r="E15" s="50">
        <v>4.821594506336326</v>
      </c>
      <c r="F15" s="51">
        <v>5.0233540659255596</v>
      </c>
      <c r="G15" s="50">
        <v>4.923130024902327</v>
      </c>
      <c r="H15" s="50">
        <v>4.885707243985612</v>
      </c>
      <c r="I15" s="51">
        <v>4.015489674733328</v>
      </c>
      <c r="J15" s="50">
        <v>4.340966065785095</v>
      </c>
      <c r="K15" s="50">
        <v>4.546424541753084</v>
      </c>
      <c r="L15" s="50">
        <v>5.68593239439691</v>
      </c>
      <c r="M15" s="50">
        <v>6.144247847423954</v>
      </c>
      <c r="N15" s="50">
        <v>5.830660557101765</v>
      </c>
      <c r="O15" s="50">
        <v>7.0090625572962875</v>
      </c>
      <c r="P15" s="50">
        <v>9.532401001311912</v>
      </c>
      <c r="Q15" s="50">
        <v>10.086345485251446</v>
      </c>
      <c r="R15" s="50">
        <v>9.102068747402352</v>
      </c>
      <c r="S15" s="50">
        <v>9.570245943468192</v>
      </c>
      <c r="T15" s="50">
        <v>11.877442461569576</v>
      </c>
      <c r="U15" s="50">
        <v>10.338226097107468</v>
      </c>
      <c r="V15" s="30">
        <v>10.164531304087197</v>
      </c>
      <c r="W15" s="30">
        <v>9.575126616510913</v>
      </c>
      <c r="X15" s="30">
        <v>6.262962079512378</v>
      </c>
      <c r="Y15" s="30">
        <v>4.71658008495537</v>
      </c>
      <c r="Z15" s="30">
        <v>6.097441444276357</v>
      </c>
      <c r="AA15" s="30">
        <v>5.451618167480834</v>
      </c>
      <c r="AB15" s="30">
        <v>4.982543368220459</v>
      </c>
      <c r="AC15" s="50">
        <v>3.290577299292361</v>
      </c>
      <c r="AD15" s="50">
        <v>3.7803379086229922</v>
      </c>
      <c r="AE15" s="50">
        <v>4.773840019675882</v>
      </c>
      <c r="AF15" s="50">
        <v>4.618288361908838</v>
      </c>
      <c r="AG15" s="35">
        <v>3.6328049322281926</v>
      </c>
      <c r="AH15" s="27">
        <v>3.3212564766859125</v>
      </c>
      <c r="AI15" s="27">
        <v>2.569498761982202</v>
      </c>
      <c r="AJ15" s="78">
        <v>3.207830076926054</v>
      </c>
      <c r="AK15" s="78">
        <v>2.4559146303852994</v>
      </c>
      <c r="AL15" s="27">
        <v>2.711122443574006</v>
      </c>
      <c r="AM15" s="27">
        <v>2.188697235701628</v>
      </c>
      <c r="AN15" s="27">
        <v>5.800603210658991</v>
      </c>
      <c r="AO15" s="27">
        <v>5.156841989574807</v>
      </c>
      <c r="AP15" s="27">
        <v>6.489104615260169</v>
      </c>
    </row>
    <row r="16" spans="1:42" ht="14.25">
      <c r="A16" s="21" t="s">
        <v>58</v>
      </c>
      <c r="B16" s="21">
        <v>46.87015299064024</v>
      </c>
      <c r="C16" s="21">
        <v>60.88217821368368</v>
      </c>
      <c r="D16" s="21">
        <v>59.877976780387584</v>
      </c>
      <c r="E16" s="50">
        <v>57.95326325446785</v>
      </c>
      <c r="F16" s="51">
        <v>60.8806357277763</v>
      </c>
      <c r="G16" s="50">
        <v>61.79933483142948</v>
      </c>
      <c r="H16" s="50">
        <v>52.756372872678384</v>
      </c>
      <c r="I16" s="51">
        <v>54.47113427484616</v>
      </c>
      <c r="J16" s="50">
        <v>59.273816292812974</v>
      </c>
      <c r="K16" s="50">
        <v>60.98160015907155</v>
      </c>
      <c r="L16" s="50">
        <v>51.371834365485604</v>
      </c>
      <c r="M16" s="50">
        <v>47.64473498506679</v>
      </c>
      <c r="N16" s="50">
        <v>56.197808438848575</v>
      </c>
      <c r="O16" s="50">
        <v>50.52210674541083</v>
      </c>
      <c r="P16" s="50">
        <v>42.20614478017328</v>
      </c>
      <c r="Q16" s="50">
        <v>42.973155566704975</v>
      </c>
      <c r="R16" s="50">
        <v>61.42832336445543</v>
      </c>
      <c r="S16" s="50">
        <v>60.70009591324689</v>
      </c>
      <c r="T16" s="50">
        <v>56.34174088348654</v>
      </c>
      <c r="U16" s="50">
        <v>55.25611413279261</v>
      </c>
      <c r="V16" s="30">
        <v>55.06705880880908</v>
      </c>
      <c r="W16" s="30">
        <v>67.22772877408842</v>
      </c>
      <c r="X16" s="30">
        <v>55.393206144782525</v>
      </c>
      <c r="Y16" s="30">
        <v>57.49225653243764</v>
      </c>
      <c r="Z16" s="30">
        <v>58.00833922486892</v>
      </c>
      <c r="AA16" s="30">
        <v>64.7043243101275</v>
      </c>
      <c r="AB16" s="30">
        <v>75.45940485320885</v>
      </c>
      <c r="AC16" s="50">
        <v>90.18010599479489</v>
      </c>
      <c r="AD16" s="50">
        <v>81.29864278226707</v>
      </c>
      <c r="AE16" s="50">
        <v>93.35754668474125</v>
      </c>
      <c r="AF16" s="50">
        <v>96.70157980590889</v>
      </c>
      <c r="AG16" s="35">
        <v>100.43050509983433</v>
      </c>
      <c r="AH16" s="27">
        <v>104.10148225165598</v>
      </c>
      <c r="AI16" s="27">
        <v>137.45008091752356</v>
      </c>
      <c r="AJ16" s="78">
        <v>114.95559560013217</v>
      </c>
      <c r="AK16" s="78">
        <v>157.61104756681138</v>
      </c>
      <c r="AL16" s="27">
        <v>142.52348611050485</v>
      </c>
      <c r="AM16" s="27">
        <v>177.10486071962947</v>
      </c>
      <c r="AN16" s="27">
        <v>83.42148350249042</v>
      </c>
      <c r="AO16" s="27">
        <v>90.5315606448673</v>
      </c>
      <c r="AP16" s="27">
        <v>94.30090981368964</v>
      </c>
    </row>
    <row r="17" spans="1:42" ht="14.25">
      <c r="A17" s="21" t="s">
        <v>95</v>
      </c>
      <c r="B17" s="21"/>
      <c r="C17" s="21"/>
      <c r="D17" s="21"/>
      <c r="E17" s="50"/>
      <c r="F17" s="51"/>
      <c r="G17" s="50"/>
      <c r="H17" s="50"/>
      <c r="I17" s="51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30"/>
      <c r="W17" s="30"/>
      <c r="X17" s="30"/>
      <c r="Y17" s="30"/>
      <c r="Z17" s="30"/>
      <c r="AA17" s="30"/>
      <c r="AB17" s="30"/>
      <c r="AC17" s="50"/>
      <c r="AD17" s="50"/>
      <c r="AE17" s="50"/>
      <c r="AF17" s="50"/>
      <c r="AG17" s="35"/>
      <c r="AH17" s="27"/>
      <c r="AI17" s="27"/>
      <c r="AJ17" s="78"/>
      <c r="AK17" s="78"/>
      <c r="AL17" s="27"/>
      <c r="AM17" s="27"/>
      <c r="AN17" s="27"/>
      <c r="AO17" s="27">
        <v>48.2286352079659</v>
      </c>
      <c r="AP17" s="27">
        <v>52.43547181766321</v>
      </c>
    </row>
    <row r="18" spans="1:42" ht="14.25">
      <c r="A18" s="21" t="s">
        <v>59</v>
      </c>
      <c r="B18" s="21">
        <v>84.17428496333996</v>
      </c>
      <c r="C18" s="21">
        <v>84.03902196677778</v>
      </c>
      <c r="D18" s="21">
        <v>87.03319106393339</v>
      </c>
      <c r="E18" s="50">
        <v>84.77229787463003</v>
      </c>
      <c r="F18" s="51">
        <v>82.37317328103335</v>
      </c>
      <c r="G18" s="50">
        <v>81.05203960638964</v>
      </c>
      <c r="H18" s="50">
        <v>88.58492564017104</v>
      </c>
      <c r="I18" s="51">
        <v>86.88500059163762</v>
      </c>
      <c r="J18" s="50">
        <v>82.47234776698046</v>
      </c>
      <c r="K18" s="50">
        <v>86.37701804820995</v>
      </c>
      <c r="L18" s="50">
        <v>85.31801219220277</v>
      </c>
      <c r="M18" s="50">
        <v>85.78175169088938</v>
      </c>
      <c r="N18" s="50">
        <v>84.9881248063198</v>
      </c>
      <c r="O18" s="50">
        <v>84.3879052023171</v>
      </c>
      <c r="P18" s="50">
        <v>84.01334458611291</v>
      </c>
      <c r="Q18" s="50">
        <v>82.63641024904244</v>
      </c>
      <c r="R18" s="50">
        <v>75.88389318728423</v>
      </c>
      <c r="S18" s="50">
        <v>83.5011082565781</v>
      </c>
      <c r="T18" s="50">
        <v>83.9667913059966</v>
      </c>
      <c r="U18" s="50">
        <v>85.24940108403844</v>
      </c>
      <c r="V18" s="30">
        <v>83.08849414451512</v>
      </c>
      <c r="W18" s="30">
        <v>84.94643106245138</v>
      </c>
      <c r="X18" s="30">
        <v>84.6127732103835</v>
      </c>
      <c r="Y18" s="30">
        <v>87.65953155936369</v>
      </c>
      <c r="Z18" s="30">
        <v>87.04203852579354</v>
      </c>
      <c r="AA18" s="30">
        <v>83.46689909740677</v>
      </c>
      <c r="AB18" s="30">
        <v>88.81113768747291</v>
      </c>
      <c r="AC18" s="50">
        <v>89.1588740512751</v>
      </c>
      <c r="AD18" s="50">
        <v>89.43998110174255</v>
      </c>
      <c r="AE18" s="50">
        <v>91.30498216531355</v>
      </c>
      <c r="AF18" s="50">
        <v>90.58915367436781</v>
      </c>
      <c r="AG18" s="35">
        <v>89.7358212589449</v>
      </c>
      <c r="AH18" s="27">
        <v>85.29517120621134</v>
      </c>
      <c r="AI18" s="27">
        <v>85.37664291109793</v>
      </c>
      <c r="AJ18" s="78">
        <v>71.03627250291692</v>
      </c>
      <c r="AK18" s="78">
        <v>79.48867578740779</v>
      </c>
      <c r="AL18" s="27">
        <v>81.11771319310894</v>
      </c>
      <c r="AM18" s="27">
        <v>89.24642065997226</v>
      </c>
      <c r="AN18" s="27">
        <v>83.7145344309204</v>
      </c>
      <c r="AO18" s="27">
        <v>96.74351310505568</v>
      </c>
      <c r="AP18" s="27">
        <v>77.87576960773491</v>
      </c>
    </row>
    <row r="19" spans="1:42" ht="14.25">
      <c r="A19" s="21" t="s">
        <v>60</v>
      </c>
      <c r="B19" s="21">
        <v>21.95802816084271</v>
      </c>
      <c r="C19" s="21">
        <v>22.663108949245707</v>
      </c>
      <c r="D19" s="21">
        <v>22.58300270614656</v>
      </c>
      <c r="E19" s="50">
        <v>31.18102581015166</v>
      </c>
      <c r="F19" s="51">
        <v>27.87038257047929</v>
      </c>
      <c r="G19" s="50">
        <v>27.480729222604417</v>
      </c>
      <c r="H19" s="50">
        <v>27.319897684408605</v>
      </c>
      <c r="I19" s="51">
        <v>29.628382928969465</v>
      </c>
      <c r="J19" s="50">
        <v>27.06718884344993</v>
      </c>
      <c r="K19" s="50">
        <v>28.764014377123015</v>
      </c>
      <c r="L19" s="50">
        <v>28.34153035780313</v>
      </c>
      <c r="M19" s="50">
        <v>28.638890829495327</v>
      </c>
      <c r="N19" s="50">
        <v>28.377328406840956</v>
      </c>
      <c r="O19" s="50">
        <v>28.872938166088947</v>
      </c>
      <c r="P19" s="50">
        <v>24.68061946369635</v>
      </c>
      <c r="Q19" s="50">
        <v>28.079390982614626</v>
      </c>
      <c r="R19" s="50">
        <v>24.2688430452347</v>
      </c>
      <c r="S19" s="50">
        <v>24.58237398879299</v>
      </c>
      <c r="T19" s="50">
        <v>24.94336986496489</v>
      </c>
      <c r="U19" s="50">
        <v>24.417620145713954</v>
      </c>
      <c r="V19" s="30">
        <v>25.720300487682575</v>
      </c>
      <c r="W19" s="30">
        <v>24.81808496193482</v>
      </c>
      <c r="X19" s="30">
        <v>23.814286916459633</v>
      </c>
      <c r="Y19" s="30">
        <v>22.444990154697777</v>
      </c>
      <c r="Z19" s="30">
        <v>19.495770614346878</v>
      </c>
      <c r="AA19" s="30">
        <v>18.800498574666896</v>
      </c>
      <c r="AB19" s="30">
        <v>18.959740379608355</v>
      </c>
      <c r="AC19" s="50">
        <v>22.155322843886605</v>
      </c>
      <c r="AD19" s="50">
        <v>20.070577443844606</v>
      </c>
      <c r="AE19" s="50">
        <v>18.872789979575728</v>
      </c>
      <c r="AF19" s="50">
        <v>17.801738702297634</v>
      </c>
      <c r="AG19" s="35">
        <v>17.32073375953562</v>
      </c>
      <c r="AH19" s="27">
        <v>15.763237762133947</v>
      </c>
      <c r="AI19" s="27">
        <v>15.56482004993072</v>
      </c>
      <c r="AJ19" s="78">
        <v>15.120192385313352</v>
      </c>
      <c r="AK19" s="78">
        <v>14.608896140339514</v>
      </c>
      <c r="AL19" s="27">
        <v>14.030882266737171</v>
      </c>
      <c r="AM19" s="27">
        <v>13.533751229242402</v>
      </c>
      <c r="AN19" s="27">
        <v>12.952854768448965</v>
      </c>
      <c r="AO19" s="27">
        <v>10.478179775633208</v>
      </c>
      <c r="AP19" s="27">
        <v>8.505937576521282</v>
      </c>
    </row>
    <row r="20" spans="1:42" ht="14.25">
      <c r="A20" s="21" t="s">
        <v>96</v>
      </c>
      <c r="B20" s="21"/>
      <c r="C20" s="21"/>
      <c r="D20" s="21"/>
      <c r="E20" s="50"/>
      <c r="F20" s="51"/>
      <c r="G20" s="50"/>
      <c r="H20" s="50"/>
      <c r="I20" s="51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30"/>
      <c r="W20" s="30"/>
      <c r="X20" s="30"/>
      <c r="Y20" s="30"/>
      <c r="Z20" s="30"/>
      <c r="AA20" s="30"/>
      <c r="AB20" s="30"/>
      <c r="AC20" s="50"/>
      <c r="AD20" s="50"/>
      <c r="AE20" s="50"/>
      <c r="AF20" s="50"/>
      <c r="AG20" s="35"/>
      <c r="AH20" s="27"/>
      <c r="AI20" s="27"/>
      <c r="AJ20" s="78"/>
      <c r="AK20" s="78"/>
      <c r="AL20" s="27"/>
      <c r="AM20" s="27"/>
      <c r="AN20" s="27"/>
      <c r="AO20" s="27">
        <v>26.49778782652915</v>
      </c>
      <c r="AP20" s="27">
        <v>31.81288401781651</v>
      </c>
    </row>
    <row r="21" spans="1:42" ht="14.25">
      <c r="A21" s="21" t="s">
        <v>97</v>
      </c>
      <c r="B21" s="21">
        <v>0</v>
      </c>
      <c r="C21" s="21">
        <v>0</v>
      </c>
      <c r="D21" s="21">
        <v>0</v>
      </c>
      <c r="E21" s="50">
        <v>0</v>
      </c>
      <c r="F21" s="51">
        <v>0</v>
      </c>
      <c r="G21" s="50">
        <v>10.330619127466926</v>
      </c>
      <c r="H21" s="50">
        <v>0</v>
      </c>
      <c r="I21" s="51">
        <v>15.919204752338622</v>
      </c>
      <c r="J21" s="50">
        <v>3.9826359701724336</v>
      </c>
      <c r="K21" s="50">
        <v>16.748348625154556</v>
      </c>
      <c r="L21" s="50">
        <v>18.67450581047697</v>
      </c>
      <c r="M21" s="50">
        <v>20.71465800095936</v>
      </c>
      <c r="N21" s="50">
        <v>20.9895801794958</v>
      </c>
      <c r="O21" s="50">
        <v>22.27894843384991</v>
      </c>
      <c r="P21" s="50">
        <v>23.637430712663257</v>
      </c>
      <c r="Q21" s="50">
        <v>31.68501583195637</v>
      </c>
      <c r="R21" s="50">
        <v>33.398370630964756</v>
      </c>
      <c r="S21" s="50">
        <v>28.457532849704997</v>
      </c>
      <c r="T21" s="50">
        <v>24.237938271774347</v>
      </c>
      <c r="U21" s="50">
        <v>23.01759446812409</v>
      </c>
      <c r="V21" s="30">
        <v>17.39234731333458</v>
      </c>
      <c r="W21" s="30">
        <v>17.844344272400676</v>
      </c>
      <c r="X21" s="30">
        <v>15.049754764310972</v>
      </c>
      <c r="Y21" s="30">
        <v>21.81990245238452</v>
      </c>
      <c r="Z21" s="30">
        <v>13.435227343401907</v>
      </c>
      <c r="AA21" s="30">
        <v>12.935435519529822</v>
      </c>
      <c r="AB21" s="30">
        <v>12.123069821325233</v>
      </c>
      <c r="AC21" s="50">
        <v>12.22424054550808</v>
      </c>
      <c r="AD21" s="50">
        <v>11.838046025430819</v>
      </c>
      <c r="AE21" s="50">
        <v>14.164272710800674</v>
      </c>
      <c r="AF21" s="50">
        <v>11.00033600551025</v>
      </c>
      <c r="AG21" s="35">
        <v>11.075371272442329</v>
      </c>
      <c r="AH21" s="27">
        <v>7.732858710780474</v>
      </c>
      <c r="AI21" s="27">
        <v>12.119419489094737</v>
      </c>
      <c r="AJ21" s="78">
        <v>25.06640331575768</v>
      </c>
      <c r="AK21" s="78">
        <v>34.40459525940909</v>
      </c>
      <c r="AL21" s="27">
        <v>40.82160832891147</v>
      </c>
      <c r="AM21" s="27">
        <v>31.53951846000181</v>
      </c>
      <c r="AN21" s="27">
        <v>22.699440307672035</v>
      </c>
      <c r="AO21" s="27">
        <v>32.922810244940706</v>
      </c>
      <c r="AP21" s="27">
        <v>30.5662458323464</v>
      </c>
    </row>
    <row r="22" spans="1:42" ht="14.25">
      <c r="A22" s="127" t="s">
        <v>61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61"/>
      <c r="S22" s="61"/>
      <c r="T22" s="23"/>
      <c r="U22" s="23"/>
      <c r="V22" s="23"/>
      <c r="W22" s="23"/>
      <c r="X22" s="23"/>
      <c r="Y22" s="23"/>
      <c r="Z22" s="23"/>
      <c r="AA22" s="23"/>
      <c r="AB22" s="23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</row>
    <row r="23" spans="1:42" ht="14.25">
      <c r="A23" s="21" t="s">
        <v>62</v>
      </c>
      <c r="B23" s="21">
        <v>2.293393120579793</v>
      </c>
      <c r="C23" s="21">
        <v>1.4155982414702286</v>
      </c>
      <c r="D23" s="21">
        <v>1.385684351047739</v>
      </c>
      <c r="E23" s="50">
        <v>1.6896825452225424</v>
      </c>
      <c r="F23" s="51">
        <v>3.6977556223704244</v>
      </c>
      <c r="G23" s="50">
        <v>3.0476776557288874</v>
      </c>
      <c r="H23" s="50">
        <v>2.491647240995985</v>
      </c>
      <c r="I23" s="51">
        <v>2.160662071229146</v>
      </c>
      <c r="J23" s="50">
        <v>0.8136727029227951</v>
      </c>
      <c r="K23" s="50">
        <v>0.8572792409950298</v>
      </c>
      <c r="L23" s="50">
        <v>1.3834302378742689</v>
      </c>
      <c r="M23" s="50">
        <v>1.672742768057614</v>
      </c>
      <c r="N23" s="50">
        <v>1.3722128643614608</v>
      </c>
      <c r="O23" s="50">
        <v>0.8291995156014491</v>
      </c>
      <c r="P23" s="50">
        <v>0.7502903301589885</v>
      </c>
      <c r="Q23" s="50">
        <v>-1.7123783623205533</v>
      </c>
      <c r="R23" s="50">
        <v>-1.1313648785952886</v>
      </c>
      <c r="S23" s="50">
        <v>-0.6116731515151177</v>
      </c>
      <c r="T23" s="18">
        <v>-0.21035706178968655</v>
      </c>
      <c r="U23" s="50">
        <v>0.5111122689825918</v>
      </c>
      <c r="V23" s="50">
        <v>0.6736129326883807</v>
      </c>
      <c r="W23" s="50">
        <v>-0.6974636927997426</v>
      </c>
      <c r="X23" s="50">
        <v>1.1655925621082868</v>
      </c>
      <c r="Y23" s="35">
        <v>1.4910644755002849</v>
      </c>
      <c r="Z23" s="35">
        <v>0.7362929941256086</v>
      </c>
      <c r="AA23" s="35">
        <v>1.120535571860448</v>
      </c>
      <c r="AB23" s="35">
        <v>1.0505602276282866</v>
      </c>
      <c r="AC23" s="50">
        <v>1.5975704009162182</v>
      </c>
      <c r="AD23" s="18">
        <v>2.9141566078044923</v>
      </c>
      <c r="AE23" s="18">
        <v>2.1874875794942925</v>
      </c>
      <c r="AF23" s="18">
        <v>2.709429015181551</v>
      </c>
      <c r="AG23" s="76">
        <v>2.6305194816205613</v>
      </c>
      <c r="AH23" s="81">
        <v>3.5943403658451683</v>
      </c>
      <c r="AI23" s="81">
        <v>2.084392072743849</v>
      </c>
      <c r="AJ23" s="78">
        <v>2.8729227385323375</v>
      </c>
      <c r="AK23" s="78">
        <v>2.626097449176783</v>
      </c>
      <c r="AL23" s="81">
        <v>3.5250175782774598</v>
      </c>
      <c r="AM23" s="81">
        <v>2.971061020027276</v>
      </c>
      <c r="AN23" s="81">
        <v>3.960333864615591</v>
      </c>
      <c r="AO23" s="81">
        <v>4.749595743517922</v>
      </c>
      <c r="AP23" s="81">
        <v>4.084460001119568</v>
      </c>
    </row>
    <row r="24" spans="1:42" ht="14.25">
      <c r="A24" s="21" t="s">
        <v>63</v>
      </c>
      <c r="B24" s="21">
        <v>7.063174552657592</v>
      </c>
      <c r="C24" s="21">
        <v>4.3312954506432595</v>
      </c>
      <c r="D24" s="21">
        <v>4.403007377266825</v>
      </c>
      <c r="E24" s="50">
        <v>5.411587718631079</v>
      </c>
      <c r="F24" s="51">
        <v>11.020879839850602</v>
      </c>
      <c r="G24" s="50">
        <v>8.890279561274475</v>
      </c>
      <c r="H24" s="50">
        <v>7.8623416323871504</v>
      </c>
      <c r="I24" s="51">
        <v>6.899618034883467</v>
      </c>
      <c r="J24" s="50">
        <v>2.5857733490625394</v>
      </c>
      <c r="K24" s="50">
        <v>2.8814258446428673</v>
      </c>
      <c r="L24" s="50">
        <v>4.915699761404495</v>
      </c>
      <c r="M24" s="50">
        <v>6.122424576052024</v>
      </c>
      <c r="N24" s="50">
        <v>5.062294295584641</v>
      </c>
      <c r="O24" s="50">
        <v>3.0735958716645575</v>
      </c>
      <c r="P24" s="50">
        <v>2.83367700615997</v>
      </c>
      <c r="Q24" s="50">
        <v>-6.862640920875923</v>
      </c>
      <c r="R24" s="50">
        <v>-4.681450105853488</v>
      </c>
      <c r="S24" s="50">
        <v>-2.46696742711815</v>
      </c>
      <c r="T24" s="50">
        <v>-0.8388585159191452</v>
      </c>
      <c r="U24" s="50">
        <v>2.030661298443779</v>
      </c>
      <c r="V24" s="50">
        <v>2.735818414264995</v>
      </c>
      <c r="W24" s="50">
        <v>-2.942662778884173</v>
      </c>
      <c r="X24" s="50">
        <v>4.8573496172609785</v>
      </c>
      <c r="Y24" s="35">
        <v>6.0147943625634355</v>
      </c>
      <c r="Z24" s="35">
        <v>2.9183755064240002</v>
      </c>
      <c r="AA24" s="35">
        <v>4.396685826832145</v>
      </c>
      <c r="AB24" s="35">
        <v>4.154750649368881</v>
      </c>
      <c r="AC24" s="50">
        <v>6.315713433400306</v>
      </c>
      <c r="AD24" s="18">
        <v>11.511099976791883</v>
      </c>
      <c r="AE24" s="18">
        <v>8.734724324997114</v>
      </c>
      <c r="AF24" s="18">
        <v>10.559472341260454</v>
      </c>
      <c r="AG24" s="76">
        <v>9.985614700614319</v>
      </c>
      <c r="AH24" s="81">
        <v>13.332117872944163</v>
      </c>
      <c r="AI24" s="81">
        <v>7.843472833226005</v>
      </c>
      <c r="AJ24" s="78">
        <v>11.907241592988141</v>
      </c>
      <c r="AK24" s="78">
        <v>11.25292265726874</v>
      </c>
      <c r="AL24" s="81">
        <v>12.066302961267898</v>
      </c>
      <c r="AM24" s="81">
        <v>10.948286678198498</v>
      </c>
      <c r="AN24" s="81">
        <v>14.367480393878823</v>
      </c>
      <c r="AO24" s="81">
        <v>16.61042891976936</v>
      </c>
      <c r="AP24" s="81">
        <v>15.061823460483994</v>
      </c>
    </row>
    <row r="25" spans="1:42" ht="14.25">
      <c r="A25" s="24" t="s">
        <v>64</v>
      </c>
      <c r="B25" s="24">
        <v>8.46103948983761</v>
      </c>
      <c r="C25" s="24">
        <v>8.548643963050528</v>
      </c>
      <c r="D25" s="24">
        <v>8.192009535578695</v>
      </c>
      <c r="E25" s="50">
        <v>8.113682217558962</v>
      </c>
      <c r="F25" s="51">
        <v>7.927861702951783</v>
      </c>
      <c r="G25" s="50">
        <v>8.429246453419928</v>
      </c>
      <c r="H25" s="50">
        <v>8.277266462287704</v>
      </c>
      <c r="I25" s="51">
        <v>7.367463906686403</v>
      </c>
      <c r="J25" s="50">
        <v>7.686432116632022</v>
      </c>
      <c r="K25" s="50">
        <v>7.767436433734531</v>
      </c>
      <c r="L25" s="50">
        <v>7.549593869084702</v>
      </c>
      <c r="M25" s="50">
        <v>7.756571800972213</v>
      </c>
      <c r="N25" s="50">
        <v>7.9163021831211795</v>
      </c>
      <c r="O25" s="50">
        <v>7.942287731413053</v>
      </c>
      <c r="P25" s="50">
        <v>7.711324182681642</v>
      </c>
      <c r="Q25" s="50">
        <v>7.50567033875023</v>
      </c>
      <c r="R25" s="50">
        <v>7.731722370282975</v>
      </c>
      <c r="S25" s="50">
        <v>7.430827517428211</v>
      </c>
      <c r="T25" s="50">
        <v>7.353194194139659</v>
      </c>
      <c r="U25" s="50">
        <v>7.0073075079366625</v>
      </c>
      <c r="V25" s="50">
        <v>6.781215832878666</v>
      </c>
      <c r="W25" s="50">
        <v>6.954672652737827</v>
      </c>
      <c r="X25" s="50">
        <v>6.808059186475697</v>
      </c>
      <c r="Y25" s="35">
        <v>6.763956942074027</v>
      </c>
      <c r="Z25" s="35">
        <v>7.219973965450523</v>
      </c>
      <c r="AA25" s="35">
        <v>7.116472800526089</v>
      </c>
      <c r="AB25" s="35">
        <v>21.385449384757354</v>
      </c>
      <c r="AC25" s="50">
        <v>7.282792588710644</v>
      </c>
      <c r="AD25" s="18">
        <v>7.185896756399803</v>
      </c>
      <c r="AE25" s="18">
        <v>6.9203203030084275</v>
      </c>
      <c r="AF25" s="18">
        <v>7.243496950754522</v>
      </c>
      <c r="AG25" s="76">
        <v>7.482603899499367</v>
      </c>
      <c r="AH25" s="81">
        <v>7.287805464117225</v>
      </c>
      <c r="AI25" s="81">
        <v>5.006697884574131</v>
      </c>
      <c r="AJ25" s="78">
        <v>7.8936262689658765</v>
      </c>
      <c r="AK25" s="78">
        <v>7.84099929157886</v>
      </c>
      <c r="AL25" s="81">
        <v>8.173491656660598</v>
      </c>
      <c r="AM25" s="81">
        <v>8.494613681616798</v>
      </c>
      <c r="AN25" s="81">
        <v>7.377087336624406</v>
      </c>
      <c r="AO25" s="81">
        <v>7.974115261012078</v>
      </c>
      <c r="AP25" s="81">
        <v>6.769340936589148</v>
      </c>
    </row>
    <row r="26" spans="1:42" ht="14.25">
      <c r="A26" s="21" t="s">
        <v>65</v>
      </c>
      <c r="B26" s="21">
        <v>14.974005226642594</v>
      </c>
      <c r="C26" s="21">
        <v>14.879022242406487</v>
      </c>
      <c r="D26" s="21">
        <v>14.673935462262142</v>
      </c>
      <c r="E26" s="50">
        <v>14.631193034145259</v>
      </c>
      <c r="F26" s="51">
        <v>13.495084204320465</v>
      </c>
      <c r="G26" s="50">
        <v>14.482974950635677</v>
      </c>
      <c r="H26" s="50">
        <v>14.902841870388647</v>
      </c>
      <c r="I26" s="51">
        <v>13.761628277482775</v>
      </c>
      <c r="J26" s="50">
        <v>14.367888712147955</v>
      </c>
      <c r="K26" s="50">
        <v>14.404873094349904</v>
      </c>
      <c r="L26" s="50">
        <v>13.935959210267532</v>
      </c>
      <c r="M26" s="50">
        <v>13.94662202241089</v>
      </c>
      <c r="N26" s="50">
        <v>14.276009529445949</v>
      </c>
      <c r="O26" s="50">
        <v>13.877867989471829</v>
      </c>
      <c r="P26" s="50">
        <v>13.568090674609367</v>
      </c>
      <c r="Q26" s="50">
        <v>13.509860002099028</v>
      </c>
      <c r="R26" s="50">
        <v>14.23724587516462</v>
      </c>
      <c r="S26" s="50">
        <v>13.786814832821676</v>
      </c>
      <c r="T26" s="50">
        <v>13.79872099929152</v>
      </c>
      <c r="U26" s="50">
        <v>13.662465710596008</v>
      </c>
      <c r="V26" s="50">
        <v>12.855763756205702</v>
      </c>
      <c r="W26" s="50">
        <v>13.246117060871246</v>
      </c>
      <c r="X26" s="50">
        <v>13.491460078838466</v>
      </c>
      <c r="Y26" s="35">
        <v>13.969815327929878</v>
      </c>
      <c r="Z26" s="35">
        <v>14.41464999860318</v>
      </c>
      <c r="AA26" s="35">
        <v>13.98617498586262</v>
      </c>
      <c r="AB26" s="35">
        <v>13.72479548122148</v>
      </c>
      <c r="AC26" s="50">
        <v>13.925284718711076</v>
      </c>
      <c r="AD26" s="18">
        <v>13.446735088615199</v>
      </c>
      <c r="AE26" s="18">
        <v>12.675402943364727</v>
      </c>
      <c r="AF26" s="18">
        <v>12.94904993472447</v>
      </c>
      <c r="AG26" s="76">
        <v>13.0079080159001</v>
      </c>
      <c r="AH26" s="81">
        <v>14.208572251943007</v>
      </c>
      <c r="AI26" s="81">
        <v>13.113333509059032</v>
      </c>
      <c r="AJ26" s="78">
        <v>19.257625339946745</v>
      </c>
      <c r="AK26" s="78">
        <v>13.552058627042973</v>
      </c>
      <c r="AL26" s="81">
        <v>12.038417625354896</v>
      </c>
      <c r="AM26" s="81">
        <v>10.66249337615888</v>
      </c>
      <c r="AN26" s="81">
        <v>11.687783136696046</v>
      </c>
      <c r="AO26" s="81">
        <v>14.005336243058936</v>
      </c>
      <c r="AP26" s="81">
        <v>13.90995741647102</v>
      </c>
    </row>
    <row r="27" spans="1:42" ht="14.25">
      <c r="A27" s="21" t="s">
        <v>66</v>
      </c>
      <c r="B27" s="21">
        <v>6.6457480435762175</v>
      </c>
      <c r="C27" s="21">
        <v>12.186302320292224</v>
      </c>
      <c r="D27" s="21">
        <v>15.9653880065177</v>
      </c>
      <c r="E27" s="50">
        <v>22.593362293742963</v>
      </c>
      <c r="F27" s="51">
        <v>4.813167034523235</v>
      </c>
      <c r="G27" s="50">
        <v>10.704890806652513</v>
      </c>
      <c r="H27" s="50">
        <v>14.997987623605788</v>
      </c>
      <c r="I27" s="51">
        <v>19.794782670371898</v>
      </c>
      <c r="J27" s="50">
        <v>6.205324426897586</v>
      </c>
      <c r="K27" s="50">
        <v>11.74332184483319</v>
      </c>
      <c r="L27" s="50">
        <v>17.313668533549638</v>
      </c>
      <c r="M27" s="50">
        <v>21.734106871804443</v>
      </c>
      <c r="N27" s="50">
        <v>5.472598267218689</v>
      </c>
      <c r="O27" s="50">
        <v>10.856338138768862</v>
      </c>
      <c r="P27" s="50">
        <v>14.0277295996176</v>
      </c>
      <c r="Q27" s="50">
        <v>17.022568847581375</v>
      </c>
      <c r="R27" s="50">
        <v>3.894550382388044</v>
      </c>
      <c r="S27" s="50">
        <v>8.763960459701224</v>
      </c>
      <c r="T27" s="50">
        <v>13.156574812060166</v>
      </c>
      <c r="U27" s="50">
        <v>17.016319986600156</v>
      </c>
      <c r="V27" s="50">
        <v>4.044897758730183</v>
      </c>
      <c r="W27" s="50">
        <v>8.461820724988188</v>
      </c>
      <c r="X27" s="50">
        <v>13.359214743998804</v>
      </c>
      <c r="Y27" s="35">
        <v>16.93245062374797</v>
      </c>
      <c r="Z27" s="35">
        <v>4.512403147764431</v>
      </c>
      <c r="AA27" s="35">
        <v>8.609358923331554</v>
      </c>
      <c r="AB27" s="35">
        <v>11.338369931617905</v>
      </c>
      <c r="AC27" s="50">
        <v>16.832324033861234</v>
      </c>
      <c r="AD27" s="18">
        <v>4.51334397529258</v>
      </c>
      <c r="AE27" s="18">
        <v>4.6</v>
      </c>
      <c r="AF27" s="18">
        <v>4.3</v>
      </c>
      <c r="AG27" s="76">
        <v>4.1</v>
      </c>
      <c r="AH27" s="81">
        <v>4.331045602392979</v>
      </c>
      <c r="AI27" s="81">
        <v>4.310914544298022</v>
      </c>
      <c r="AJ27" s="78">
        <v>4.5</v>
      </c>
      <c r="AK27" s="78">
        <v>4.372441447454768</v>
      </c>
      <c r="AL27" s="81">
        <v>4.636661597650301</v>
      </c>
      <c r="AM27" s="81">
        <v>4.834557412767155</v>
      </c>
      <c r="AN27" s="81">
        <v>4.639691746980152</v>
      </c>
      <c r="AO27" s="81">
        <v>7.425699143184325</v>
      </c>
      <c r="AP27" s="81">
        <v>6.189512760709027</v>
      </c>
    </row>
    <row r="28" spans="1:42" ht="14.25">
      <c r="A28" s="21" t="s">
        <v>67</v>
      </c>
      <c r="B28" s="21">
        <v>76.89100032539137</v>
      </c>
      <c r="C28" s="21">
        <v>83.23872939638383</v>
      </c>
      <c r="D28" s="21">
        <v>82.78665182047264</v>
      </c>
      <c r="E28" s="50">
        <v>79.5401582788975</v>
      </c>
      <c r="F28" s="51">
        <v>71.19415010721436</v>
      </c>
      <c r="G28" s="50">
        <v>73.70726361687326</v>
      </c>
      <c r="H28" s="50">
        <v>76.51061684716751</v>
      </c>
      <c r="I28" s="51">
        <v>77.46217387325198</v>
      </c>
      <c r="J28" s="50">
        <v>89.1734549877772</v>
      </c>
      <c r="K28" s="50">
        <v>89.12677937568819</v>
      </c>
      <c r="L28" s="50">
        <v>85.49756390532468</v>
      </c>
      <c r="M28" s="50">
        <v>82.48776275449283</v>
      </c>
      <c r="N28" s="50">
        <v>85.05317005466951</v>
      </c>
      <c r="O28" s="50">
        <v>87.69138313920149</v>
      </c>
      <c r="P28" s="50">
        <v>86.59618939698875</v>
      </c>
      <c r="Q28" s="50">
        <v>106.685130084109</v>
      </c>
      <c r="R28" s="50">
        <v>99.82525153927783</v>
      </c>
      <c r="S28" s="50">
        <v>98.93319000882687</v>
      </c>
      <c r="T28" s="50">
        <v>96.86408258480726</v>
      </c>
      <c r="U28" s="50">
        <v>91.13359395108166</v>
      </c>
      <c r="V28" s="50">
        <v>89.11213091684101</v>
      </c>
      <c r="W28" s="50">
        <v>99.8201482238774</v>
      </c>
      <c r="X28" s="50">
        <v>87.03574353081629</v>
      </c>
      <c r="Y28" s="35">
        <v>84.40119608182069</v>
      </c>
      <c r="Z28" s="35">
        <v>88.00055286738828</v>
      </c>
      <c r="AA28" s="35">
        <v>86.40166743233117</v>
      </c>
      <c r="AB28" s="35">
        <v>86.73920033030572</v>
      </c>
      <c r="AC28" s="50">
        <v>82.14388904212106</v>
      </c>
      <c r="AD28" s="18">
        <v>67.71443383417854</v>
      </c>
      <c r="AE28" s="18">
        <v>75.29572694747635</v>
      </c>
      <c r="AF28" s="18">
        <v>75.47452248167559</v>
      </c>
      <c r="AG28" s="76">
        <v>74.82651960575707</v>
      </c>
      <c r="AH28" s="81">
        <v>64.60696450817129</v>
      </c>
      <c r="AI28" s="81">
        <v>70.32371143837601</v>
      </c>
      <c r="AJ28" s="78">
        <v>70.21236208608792</v>
      </c>
      <c r="AK28" s="78">
        <v>71.76168410254472</v>
      </c>
      <c r="AL28" s="81">
        <v>74.98702417148631</v>
      </c>
      <c r="AM28" s="81">
        <v>77.71561900158733</v>
      </c>
      <c r="AN28" s="81">
        <v>69.40886029699215</v>
      </c>
      <c r="AO28" s="81">
        <v>66.80748330751591</v>
      </c>
      <c r="AP28" s="81">
        <v>64.3306411136228</v>
      </c>
    </row>
    <row r="29" spans="1:42" ht="14.25">
      <c r="A29" s="21" t="s">
        <v>68</v>
      </c>
      <c r="B29" s="21">
        <v>41.26043090801148</v>
      </c>
      <c r="C29" s="21">
        <v>41.87310041145315</v>
      </c>
      <c r="D29" s="21">
        <v>42.46497855134405</v>
      </c>
      <c r="E29" s="50">
        <v>42.58282726026517</v>
      </c>
      <c r="F29" s="51">
        <v>40.31795081323462</v>
      </c>
      <c r="G29" s="50">
        <v>43.02386727165414</v>
      </c>
      <c r="H29" s="50">
        <v>42.00473669440403</v>
      </c>
      <c r="I29" s="51">
        <v>41.29286022092815</v>
      </c>
      <c r="J29" s="50">
        <v>47.32899954107878</v>
      </c>
      <c r="K29" s="50">
        <v>47.127805728791586</v>
      </c>
      <c r="L29" s="50">
        <v>46.042478395054225</v>
      </c>
      <c r="M29" s="50">
        <v>44.57559854476483</v>
      </c>
      <c r="N29" s="50">
        <v>48.1127163746222</v>
      </c>
      <c r="O29" s="50">
        <v>43.18347502680493</v>
      </c>
      <c r="P29" s="50">
        <v>43.15171787173912</v>
      </c>
      <c r="Q29" s="50">
        <v>46.92719558225504</v>
      </c>
      <c r="R29" s="50">
        <v>42.98766585929511</v>
      </c>
      <c r="S29" s="50">
        <v>46.798682055096606</v>
      </c>
      <c r="T29" s="50">
        <v>44.72815311775976</v>
      </c>
      <c r="U29" s="50">
        <v>42.42456163688061</v>
      </c>
      <c r="V29" s="50">
        <v>35.682126475826564</v>
      </c>
      <c r="W29" s="50">
        <v>34.49881639170872</v>
      </c>
      <c r="X29" s="50">
        <v>31.69683353477967</v>
      </c>
      <c r="Y29" s="35">
        <v>31.529964877867698</v>
      </c>
      <c r="Z29" s="35">
        <v>34.19847997411177</v>
      </c>
      <c r="AA29" s="35">
        <v>33.95679069789129</v>
      </c>
      <c r="AB29" s="35">
        <v>36.02239135289192</v>
      </c>
      <c r="AC29" s="50">
        <v>37.4939004630033</v>
      </c>
      <c r="AD29" s="18">
        <v>25.289260064323067</v>
      </c>
      <c r="AE29" s="18">
        <v>27.44606089840237</v>
      </c>
      <c r="AF29" s="18">
        <v>37.331928594532926</v>
      </c>
      <c r="AG29" s="76">
        <v>36.8702081030903</v>
      </c>
      <c r="AH29" s="81">
        <v>29.720004310698062</v>
      </c>
      <c r="AI29" s="81">
        <v>35.23947326475715</v>
      </c>
      <c r="AJ29" s="78">
        <v>35.120556746566706</v>
      </c>
      <c r="AK29" s="78">
        <v>34.89278753630282</v>
      </c>
      <c r="AL29" s="81">
        <v>33.346987756643124</v>
      </c>
      <c r="AM29" s="81">
        <v>34.52446924824243</v>
      </c>
      <c r="AN29" s="81">
        <v>25.338964991972613</v>
      </c>
      <c r="AO29" s="81">
        <v>25.473968232364047</v>
      </c>
      <c r="AP29" s="81">
        <v>14.072647464785689</v>
      </c>
    </row>
    <row r="30" spans="1:42" ht="14.25">
      <c r="A30" s="127" t="s">
        <v>69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61"/>
      <c r="S30" s="61"/>
      <c r="T30" s="23"/>
      <c r="U30" s="23"/>
      <c r="V30" s="23"/>
      <c r="W30" s="23"/>
      <c r="X30" s="23"/>
      <c r="Y30" s="23"/>
      <c r="Z30" s="23"/>
      <c r="AA30" s="23"/>
      <c r="AB30" s="23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>
        <v>0</v>
      </c>
    </row>
    <row r="31" spans="1:42" ht="14.25">
      <c r="A31" s="21" t="s">
        <v>70</v>
      </c>
      <c r="B31" s="21">
        <v>9.44105770273801</v>
      </c>
      <c r="C31" s="21">
        <v>5.6407105057381495</v>
      </c>
      <c r="D31" s="21">
        <v>-2.38762910207217</v>
      </c>
      <c r="E31" s="50">
        <v>1.3380229350397648</v>
      </c>
      <c r="F31" s="51">
        <v>4.79693315403653</v>
      </c>
      <c r="G31" s="50">
        <v>4.798445834144114</v>
      </c>
      <c r="H31" s="50">
        <v>-7.028628852510275</v>
      </c>
      <c r="I31" s="51">
        <v>1.2163786923126354</v>
      </c>
      <c r="J31" s="50">
        <v>7.529575541723552</v>
      </c>
      <c r="K31" s="50">
        <v>5.722671961257066</v>
      </c>
      <c r="L31" s="50">
        <v>-7.7132819503620516</v>
      </c>
      <c r="M31" s="50">
        <v>1.6327296023881464</v>
      </c>
      <c r="N31" s="50">
        <v>4.0217133790122235</v>
      </c>
      <c r="O31" s="50">
        <v>1.2516242943092222</v>
      </c>
      <c r="P31" s="50">
        <v>-1.1724601492812121</v>
      </c>
      <c r="Q31" s="50">
        <v>-1.08476565086054</v>
      </c>
      <c r="R31" s="50">
        <v>-0.3849820745551328</v>
      </c>
      <c r="S31" s="50">
        <v>3.100922599184796</v>
      </c>
      <c r="T31" s="50">
        <v>0.34815281054222097</v>
      </c>
      <c r="U31" s="26">
        <v>3.285847445657739</v>
      </c>
      <c r="V31" s="53">
        <v>0.3264859126507712</v>
      </c>
      <c r="W31" s="52">
        <v>6.11220918811929</v>
      </c>
      <c r="X31" s="52">
        <v>3.1799617929780832</v>
      </c>
      <c r="Y31" s="52">
        <v>0.1562788279424478</v>
      </c>
      <c r="Z31" s="52">
        <v>2.3008219336735336</v>
      </c>
      <c r="AA31" s="52">
        <v>5.102578741437952</v>
      </c>
      <c r="AB31" s="52">
        <v>11.6616925568063</v>
      </c>
      <c r="AC31" s="50">
        <v>6.860338064339006</v>
      </c>
      <c r="AD31" s="33">
        <v>10.299259119705969</v>
      </c>
      <c r="AE31" s="33">
        <v>11.853273837633905</v>
      </c>
      <c r="AF31" s="33">
        <v>14.191335958700568</v>
      </c>
      <c r="AG31" s="57">
        <v>10.283432984868654</v>
      </c>
      <c r="AH31" s="78">
        <v>2.9797725566742574</v>
      </c>
      <c r="AI31" s="78">
        <v>-5.828276534107319</v>
      </c>
      <c r="AJ31" s="78">
        <v>-3.364927912342529</v>
      </c>
      <c r="AK31" s="78">
        <v>2.8108867388690015</v>
      </c>
      <c r="AL31" s="86">
        <v>-2.024289894171999</v>
      </c>
      <c r="AM31" s="86">
        <v>1.8692877415379017</v>
      </c>
      <c r="AN31" s="86">
        <v>2.174062158512109</v>
      </c>
      <c r="AO31" s="86">
        <v>4.873420453660188</v>
      </c>
      <c r="AP31" s="86">
        <v>9.932298588702913</v>
      </c>
    </row>
    <row r="32" spans="1:42" ht="14.25">
      <c r="A32" s="21" t="s">
        <v>85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26">
        <v>662.5468435394812</v>
      </c>
      <c r="T32" s="26">
        <v>512.3436519634024</v>
      </c>
      <c r="U32" s="26">
        <v>377.3059144120447</v>
      </c>
      <c r="V32" s="26">
        <v>389.46118475257225</v>
      </c>
      <c r="W32" s="26">
        <v>340.4641590999663</v>
      </c>
      <c r="X32" s="26">
        <v>373.11241721276673</v>
      </c>
      <c r="Y32" s="52">
        <v>247.04735245702497</v>
      </c>
      <c r="Z32" s="52">
        <v>198.40119878277565</v>
      </c>
      <c r="AA32" s="52">
        <v>336.4762114866023</v>
      </c>
      <c r="AB32" s="52">
        <v>366.01947266915073</v>
      </c>
      <c r="AC32" s="50">
        <v>286.24806836800343</v>
      </c>
      <c r="AD32" s="33">
        <v>259.21401283725174</v>
      </c>
      <c r="AE32" s="33">
        <v>305.7205933775718</v>
      </c>
      <c r="AF32" s="33">
        <v>340.58197137620374</v>
      </c>
      <c r="AG32" s="57">
        <v>399.99625875070154</v>
      </c>
      <c r="AH32" s="78">
        <v>551.0055317183707</v>
      </c>
      <c r="AI32" s="78">
        <v>463.15674390273125</v>
      </c>
      <c r="AJ32" s="78">
        <v>431.28919404230845</v>
      </c>
      <c r="AK32" s="78">
        <v>162.93829074016242</v>
      </c>
      <c r="AL32" s="86">
        <v>147.33546951007023</v>
      </c>
      <c r="AM32" s="86">
        <v>202.93169573197414</v>
      </c>
      <c r="AN32" s="86">
        <v>236.21094370989647</v>
      </c>
      <c r="AO32" s="86">
        <v>273.5021673626153</v>
      </c>
      <c r="AP32" s="86">
        <v>510.55629305267917</v>
      </c>
    </row>
    <row r="33" spans="1:42" ht="14.25">
      <c r="A33" s="21" t="s">
        <v>86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26">
        <v>223.68242732841983</v>
      </c>
      <c r="T33" s="26">
        <v>252.68577494307047</v>
      </c>
      <c r="U33" s="26">
        <v>272.26558165584913</v>
      </c>
      <c r="V33" s="32">
        <v>238.21510938707954</v>
      </c>
      <c r="W33" s="38">
        <v>230.42903050300563</v>
      </c>
      <c r="X33" s="38">
        <v>228.00012357348015</v>
      </c>
      <c r="Y33" s="52">
        <v>132.42209117083183</v>
      </c>
      <c r="Z33" s="52">
        <v>138.31544294956865</v>
      </c>
      <c r="AA33" s="52">
        <v>184.08277591213331</v>
      </c>
      <c r="AB33" s="52">
        <v>236.0029454507203</v>
      </c>
      <c r="AC33" s="50">
        <v>247.1106350210368</v>
      </c>
      <c r="AD33" s="33">
        <v>259.13268363998384</v>
      </c>
      <c r="AE33" s="33">
        <v>192.8049942320756</v>
      </c>
      <c r="AF33" s="33">
        <v>196.57767005105447</v>
      </c>
      <c r="AG33" s="57">
        <v>210.2542118314199</v>
      </c>
      <c r="AH33" s="78">
        <v>203.3141543070415</v>
      </c>
      <c r="AI33" s="78">
        <v>210.4580044348345</v>
      </c>
      <c r="AJ33" s="78">
        <v>181.83415839546723</v>
      </c>
      <c r="AK33" s="78">
        <v>221.3582657189618</v>
      </c>
      <c r="AL33" s="86">
        <v>222.8733147000467</v>
      </c>
      <c r="AM33" s="86">
        <v>197.9294668230439</v>
      </c>
      <c r="AN33" s="86">
        <v>199.02954030137101</v>
      </c>
      <c r="AO33" s="86">
        <v>265.66894253978364</v>
      </c>
      <c r="AP33" s="86">
        <v>584.8921743132939</v>
      </c>
    </row>
    <row r="34" spans="1:42" ht="14.25">
      <c r="A34" s="21" t="s">
        <v>87</v>
      </c>
      <c r="B34" s="21">
        <v>39.43068564795173</v>
      </c>
      <c r="C34" s="21">
        <v>40.38678152052728</v>
      </c>
      <c r="D34" s="21">
        <v>39.81329046884997</v>
      </c>
      <c r="E34" s="50">
        <v>37.74625931236103</v>
      </c>
      <c r="F34" s="51">
        <v>43.15165032293935</v>
      </c>
      <c r="G34" s="50">
        <v>39.072625650867806</v>
      </c>
      <c r="H34" s="50">
        <v>40.68918406075112</v>
      </c>
      <c r="I34" s="51">
        <v>37.137913125696954</v>
      </c>
      <c r="J34" s="50">
        <v>39.870138151606795</v>
      </c>
      <c r="K34" s="50">
        <v>40.47925290321936</v>
      </c>
      <c r="L34" s="50">
        <v>40.414769326758666</v>
      </c>
      <c r="M34" s="50">
        <v>35.32696029481413</v>
      </c>
      <c r="N34" s="50">
        <v>31.921279026859388</v>
      </c>
      <c r="O34" s="50">
        <v>32.41100868707712</v>
      </c>
      <c r="P34" s="50">
        <v>30.337355873768658</v>
      </c>
      <c r="Q34" s="50">
        <v>37.77210524184388</v>
      </c>
      <c r="R34" s="50">
        <v>38.7721052418439</v>
      </c>
      <c r="S34" s="26">
        <v>25.602793884639446</v>
      </c>
      <c r="T34" s="26">
        <v>23.553266148362642</v>
      </c>
      <c r="U34" s="26">
        <v>26.052731515010656</v>
      </c>
      <c r="V34" s="31">
        <v>22.737965999152852</v>
      </c>
      <c r="W34" s="37">
        <v>19.94613616802014</v>
      </c>
      <c r="X34" s="37">
        <v>18.903838848032944</v>
      </c>
      <c r="Y34" s="37">
        <v>13.104980775206144</v>
      </c>
      <c r="Z34" s="37">
        <v>18.23209633207473</v>
      </c>
      <c r="AA34" s="37">
        <v>20.417575297949213</v>
      </c>
      <c r="AB34" s="37">
        <v>20.251016554532296</v>
      </c>
      <c r="AC34" s="50">
        <v>17.372075608628894</v>
      </c>
      <c r="AD34" s="32">
        <v>19.7810625372812</v>
      </c>
      <c r="AE34" s="32">
        <v>21.823469457788136</v>
      </c>
      <c r="AF34" s="32">
        <v>20.097824212503813</v>
      </c>
      <c r="AG34" s="57">
        <v>19.48167164875148</v>
      </c>
      <c r="AH34" s="78">
        <v>18.959599525937215</v>
      </c>
      <c r="AI34" s="78">
        <v>17.383016468658784</v>
      </c>
      <c r="AJ34" s="78">
        <v>15.664277163181003</v>
      </c>
      <c r="AK34" s="78">
        <v>18.910671369697667</v>
      </c>
      <c r="AL34" s="86">
        <v>16.680646631540917</v>
      </c>
      <c r="AM34" s="86">
        <v>17.025513506908492</v>
      </c>
      <c r="AN34" s="86">
        <v>14.341121287091548</v>
      </c>
      <c r="AO34" s="86">
        <v>11.716212917250669</v>
      </c>
      <c r="AP34" s="86">
        <v>28.557671802208805</v>
      </c>
    </row>
    <row r="35" spans="1:42" ht="14.25">
      <c r="A35" s="21" t="s">
        <v>71</v>
      </c>
      <c r="B35" s="77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42.22292438514012</v>
      </c>
      <c r="AJ35" s="78">
        <v>51.7333223583474</v>
      </c>
      <c r="AK35" s="78">
        <v>52.8517374108468</v>
      </c>
      <c r="AL35" s="92">
        <v>51.44691080756295</v>
      </c>
      <c r="AM35" s="92">
        <v>61.29698937340107</v>
      </c>
      <c r="AN35" s="92">
        <v>47.00859583110277</v>
      </c>
      <c r="AO35" s="92">
        <v>8.445347831365769</v>
      </c>
      <c r="AP35" s="92">
        <v>12.40750543282787</v>
      </c>
    </row>
    <row r="36" spans="1:42" ht="14.25">
      <c r="A36" s="21" t="s">
        <v>72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0.0016880545288220701</v>
      </c>
      <c r="AJ36" s="78">
        <v>0.38371054209529654</v>
      </c>
      <c r="AK36" s="78">
        <v>0.06361444754379678</v>
      </c>
      <c r="AL36" s="92">
        <v>5.101718549375931</v>
      </c>
      <c r="AM36" s="92">
        <v>4.221145297407411</v>
      </c>
      <c r="AN36" s="92">
        <v>0.5180961127124962</v>
      </c>
      <c r="AO36" s="92">
        <v>0.35334469240471206</v>
      </c>
      <c r="AP36" s="92">
        <v>1.670985502423511</v>
      </c>
    </row>
    <row r="37" spans="1:42" ht="14.25">
      <c r="A37" s="21" t="s">
        <v>73</v>
      </c>
      <c r="B37" s="21">
        <v>151.14130553391652</v>
      </c>
      <c r="C37" s="21">
        <v>133.99049538932465</v>
      </c>
      <c r="D37" s="21">
        <v>127.37994905149812</v>
      </c>
      <c r="E37" s="53">
        <v>130.41525064596075</v>
      </c>
      <c r="F37" s="53">
        <v>131.9836320862122</v>
      </c>
      <c r="G37" s="53">
        <v>124.3202922242284</v>
      </c>
      <c r="H37" s="53">
        <v>117.05420499423711</v>
      </c>
      <c r="I37" s="53">
        <v>130.37430199057886</v>
      </c>
      <c r="J37" s="53">
        <v>130.61331357573692</v>
      </c>
      <c r="K37" s="53">
        <v>131.0635307565775</v>
      </c>
      <c r="L37" s="53">
        <v>130.1867368523905</v>
      </c>
      <c r="M37" s="53">
        <v>127.07270129024646</v>
      </c>
      <c r="N37" s="53">
        <v>137.3639113824282</v>
      </c>
      <c r="O37" s="53">
        <v>133.82322454607035</v>
      </c>
      <c r="P37" s="53">
        <v>133.90076307281697</v>
      </c>
      <c r="Q37" s="53">
        <v>120.58088230547892</v>
      </c>
      <c r="R37" s="53">
        <v>121.26456887135026</v>
      </c>
      <c r="S37" s="53">
        <v>126.48432591690437</v>
      </c>
      <c r="T37" s="53">
        <v>124.83216007121405</v>
      </c>
      <c r="U37" s="53">
        <v>123.1809893804346</v>
      </c>
      <c r="V37" s="53">
        <v>124.0176967276073</v>
      </c>
      <c r="W37" s="53">
        <v>122.33612388232311</v>
      </c>
      <c r="X37" s="53">
        <v>126.92577974766608</v>
      </c>
      <c r="Y37" s="52">
        <v>116.77831350683559</v>
      </c>
      <c r="Z37" s="52">
        <v>115.0658018700636</v>
      </c>
      <c r="AA37" s="37">
        <v>106.26818179515321</v>
      </c>
      <c r="AB37" s="37">
        <v>115.41695082439347</v>
      </c>
      <c r="AC37" s="50">
        <v>112.32573562952149</v>
      </c>
      <c r="AD37" s="50">
        <v>113.44358902534644</v>
      </c>
      <c r="AE37" s="50">
        <v>111.87504978323388</v>
      </c>
      <c r="AF37" s="50">
        <v>118.18364448771324</v>
      </c>
      <c r="AG37" s="50">
        <v>118.73907615465036</v>
      </c>
      <c r="AH37" s="50">
        <v>123.06235255380436</v>
      </c>
      <c r="AI37" s="50">
        <v>125.11763046621411</v>
      </c>
      <c r="AJ37" s="57">
        <v>122.46579634647176</v>
      </c>
      <c r="AK37" s="89">
        <v>118.76601414613211</v>
      </c>
      <c r="AL37" s="94">
        <v>146.97700133781868</v>
      </c>
      <c r="AM37" s="94">
        <v>164.99470553882304</v>
      </c>
      <c r="AN37" s="94">
        <v>155.91988373691194</v>
      </c>
      <c r="AO37" s="94">
        <v>88.7541162601439</v>
      </c>
      <c r="AP37" s="94">
        <v>83.17869317909627</v>
      </c>
    </row>
    <row r="38" spans="1:42" ht="14.25">
      <c r="A38" s="127" t="s">
        <v>74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61"/>
      <c r="S38" s="61"/>
      <c r="T38" s="23"/>
      <c r="U38" s="23"/>
      <c r="V38" s="23"/>
      <c r="W38" s="23"/>
      <c r="X38" s="23"/>
      <c r="Y38" s="23"/>
      <c r="Z38" s="23"/>
      <c r="AA38" s="23"/>
      <c r="AB38" s="23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>
        <v>0</v>
      </c>
    </row>
    <row r="39" spans="1:42" ht="14.25">
      <c r="A39" s="21" t="s">
        <v>75</v>
      </c>
      <c r="B39" s="21">
        <v>-4.732607484092703</v>
      </c>
      <c r="C39" s="21">
        <v>-1.6416287466219233</v>
      </c>
      <c r="D39" s="21">
        <v>-0.8826160231990516</v>
      </c>
      <c r="E39" s="50">
        <v>4.188775995644126</v>
      </c>
      <c r="F39" s="51">
        <v>1.3340764266026788</v>
      </c>
      <c r="G39" s="50">
        <v>0.7261487029374342</v>
      </c>
      <c r="H39" s="50">
        <v>-0.06267610259762496</v>
      </c>
      <c r="I39" s="51">
        <v>-0.44396642427271804</v>
      </c>
      <c r="J39" s="50">
        <v>-0.8785263895177108</v>
      </c>
      <c r="K39" s="50">
        <v>-1.6632166325516922</v>
      </c>
      <c r="L39" s="50">
        <v>-0.7948845213456043</v>
      </c>
      <c r="M39" s="50">
        <v>-0.619636153426537</v>
      </c>
      <c r="N39" s="50">
        <v>0.43404452578260844</v>
      </c>
      <c r="O39" s="50">
        <v>0.19051856727956756</v>
      </c>
      <c r="P39" s="50">
        <v>0.4728945176331061</v>
      </c>
      <c r="Q39" s="50">
        <v>-0.3708383109029987</v>
      </c>
      <c r="R39" s="50">
        <v>0.5406857426969537</v>
      </c>
      <c r="S39" s="50">
        <v>0.588793369379256</v>
      </c>
      <c r="T39" s="50">
        <v>0.5791824953413688</v>
      </c>
      <c r="U39" s="50">
        <v>-0.972295071864687</v>
      </c>
      <c r="V39" s="50">
        <v>-53.90058019611321</v>
      </c>
      <c r="W39" s="50">
        <v>-49.40377136406863</v>
      </c>
      <c r="X39" s="50">
        <v>-48.30064154993332</v>
      </c>
      <c r="Y39" s="50">
        <v>-48.405399128393746</v>
      </c>
      <c r="Z39" s="50">
        <v>-50.83424948959103</v>
      </c>
      <c r="AA39" s="50">
        <v>-2.309357665551405</v>
      </c>
      <c r="AB39" s="50">
        <v>-29.854801878850523</v>
      </c>
      <c r="AC39" s="50">
        <v>-24.833582057247337</v>
      </c>
      <c r="AD39" s="38">
        <v>-20.919057562061184</v>
      </c>
      <c r="AE39" s="38">
        <v>-16.80710387520054</v>
      </c>
      <c r="AF39" s="38">
        <v>-17.325930971078265</v>
      </c>
      <c r="AG39" s="76">
        <v>-1.922211572598493</v>
      </c>
      <c r="AH39" s="76">
        <v>-3.9880496761973747</v>
      </c>
      <c r="AI39" s="76">
        <v>1.0298891119413993</v>
      </c>
      <c r="AJ39" s="89">
        <v>6.639508169913631</v>
      </c>
      <c r="AK39" s="89">
        <v>5.457131854873198</v>
      </c>
      <c r="AL39" s="76">
        <v>2.140090220971722</v>
      </c>
      <c r="AM39" s="76">
        <v>0.27634499951745284</v>
      </c>
      <c r="AN39" s="76">
        <v>24.974419038492123</v>
      </c>
      <c r="AO39" s="76">
        <v>33.33360109072338</v>
      </c>
      <c r="AP39" s="76">
        <v>30.401771931435828</v>
      </c>
    </row>
    <row r="40" spans="1:42" ht="14.25">
      <c r="A40" s="21" t="s">
        <v>76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50">
        <v>20.590098148833324</v>
      </c>
      <c r="S40" s="50">
        <v>55.11137635944265</v>
      </c>
      <c r="T40" s="50">
        <v>52.99784753445566</v>
      </c>
      <c r="U40" s="50">
        <v>52.233319679478306</v>
      </c>
      <c r="V40" s="50">
        <v>99.38112994419788</v>
      </c>
      <c r="W40" s="50">
        <v>135.31337836778513</v>
      </c>
      <c r="X40" s="50">
        <v>134.1066421980035</v>
      </c>
      <c r="Y40" s="50">
        <v>130.82489299190306</v>
      </c>
      <c r="Z40" s="50">
        <v>119.92613677755313</v>
      </c>
      <c r="AA40" s="50">
        <v>122.8641680546434</v>
      </c>
      <c r="AB40" s="50">
        <v>120.9473767222331</v>
      </c>
      <c r="AC40" s="50">
        <v>135.16042132210688</v>
      </c>
      <c r="AD40" s="18">
        <v>105.28365999776388</v>
      </c>
      <c r="AE40" s="18">
        <v>62.73137018652578</v>
      </c>
      <c r="AF40" s="18">
        <v>47.48758162860311</v>
      </c>
      <c r="AG40" s="76">
        <v>43.01829314756701</v>
      </c>
      <c r="AH40" s="76">
        <v>41.0460775436534</v>
      </c>
      <c r="AI40" s="76">
        <v>41.19198645892979</v>
      </c>
      <c r="AJ40" s="89">
        <v>40.080261301080846</v>
      </c>
      <c r="AK40" s="89">
        <v>32.19339698032393</v>
      </c>
      <c r="AL40" s="76">
        <v>29.8</v>
      </c>
      <c r="AM40" s="76">
        <v>30.5</v>
      </c>
      <c r="AN40" s="76">
        <v>28.4</v>
      </c>
      <c r="AO40" s="76">
        <v>23.4</v>
      </c>
      <c r="AP40" s="76">
        <v>0</v>
      </c>
    </row>
    <row r="41" spans="1:42" ht="14.25">
      <c r="A41" s="21" t="s">
        <v>77</v>
      </c>
      <c r="B41" s="21">
        <v>12.75608275028939</v>
      </c>
      <c r="C41" s="21">
        <v>17.010819839704787</v>
      </c>
      <c r="D41" s="21">
        <v>17.54562306890792</v>
      </c>
      <c r="E41" s="50">
        <v>27.574566006727153</v>
      </c>
      <c r="F41" s="51">
        <v>16.33575452340165</v>
      </c>
      <c r="G41" s="50">
        <v>8.3809767655127</v>
      </c>
      <c r="H41" s="50">
        <v>43.24003005786228</v>
      </c>
      <c r="I41" s="51">
        <v>21.37869410148582</v>
      </c>
      <c r="J41" s="50">
        <v>13.122805190100333</v>
      </c>
      <c r="K41" s="50">
        <v>13.251360029511893</v>
      </c>
      <c r="L41" s="50">
        <v>16.157965318233657</v>
      </c>
      <c r="M41" s="50">
        <v>15.928881203146764</v>
      </c>
      <c r="N41" s="50">
        <v>19.063294754372187</v>
      </c>
      <c r="O41" s="50">
        <v>19.32676736344395</v>
      </c>
      <c r="P41" s="50">
        <v>22.348279196022876</v>
      </c>
      <c r="Q41" s="50">
        <v>33.18500992097857</v>
      </c>
      <c r="R41" s="50">
        <v>36.498097602161415</v>
      </c>
      <c r="S41" s="50">
        <v>34.33983782001604</v>
      </c>
      <c r="T41" s="50">
        <v>36.16337535786322</v>
      </c>
      <c r="U41" s="50">
        <v>38.53989248144047</v>
      </c>
      <c r="V41" s="50">
        <v>43.35069010370889</v>
      </c>
      <c r="W41" s="50">
        <v>47.003319480006894</v>
      </c>
      <c r="X41" s="50">
        <v>51.43766742311187</v>
      </c>
      <c r="Y41" s="50">
        <v>47.275606439476434</v>
      </c>
      <c r="Z41" s="50">
        <v>48.012297855641584</v>
      </c>
      <c r="AA41" s="50">
        <v>49.17899276943813</v>
      </c>
      <c r="AB41" s="50">
        <v>52.00520346453824</v>
      </c>
      <c r="AC41" s="50">
        <v>62.45156362317411</v>
      </c>
      <c r="AD41" s="18">
        <v>54.72954442254488</v>
      </c>
      <c r="AE41" s="18">
        <v>67.74365141654252</v>
      </c>
      <c r="AF41" s="18">
        <v>68.16378401904394</v>
      </c>
      <c r="AG41" s="76">
        <v>75.87481676760153</v>
      </c>
      <c r="AH41" s="76">
        <v>81.93531067074412</v>
      </c>
      <c r="AI41" s="76">
        <v>77.69093942227508</v>
      </c>
      <c r="AJ41" s="89">
        <v>94.05184573402985</v>
      </c>
      <c r="AK41" s="89">
        <v>72.44318566763569</v>
      </c>
      <c r="AL41" s="76">
        <v>119.86687401269187</v>
      </c>
      <c r="AM41" s="76">
        <v>68.7485688753346</v>
      </c>
      <c r="AN41" s="76">
        <v>68.80453604513852</v>
      </c>
      <c r="AO41" s="76">
        <v>59.05043146003833</v>
      </c>
      <c r="AP41" s="76">
        <v>70.93691305369356</v>
      </c>
    </row>
    <row r="44" spans="2:35" ht="14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</sheetData>
  <sheetProtection/>
  <mergeCells count="15">
    <mergeCell ref="A12:Q12"/>
    <mergeCell ref="A22:Q22"/>
    <mergeCell ref="A30:Q30"/>
    <mergeCell ref="A38:Q38"/>
    <mergeCell ref="B2:E2"/>
    <mergeCell ref="F2:I2"/>
    <mergeCell ref="J2:M2"/>
    <mergeCell ref="N2:Q2"/>
    <mergeCell ref="AL2:AO2"/>
    <mergeCell ref="R2:U2"/>
    <mergeCell ref="V2:Y2"/>
    <mergeCell ref="AD2:AG2"/>
    <mergeCell ref="Z2:AC2"/>
    <mergeCell ref="A4:Q4"/>
    <mergeCell ref="AH2:AK2"/>
  </mergeCells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33"/>
  <sheetViews>
    <sheetView zoomScale="90" zoomScaleNormal="90" zoomScaleSheetLayoutView="100" zoomScalePageLayoutView="0" workbookViewId="0" topLeftCell="A1">
      <pane xSplit="1" ySplit="4" topLeftCell="AA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U25" sqref="AU25"/>
    </sheetView>
  </sheetViews>
  <sheetFormatPr defaultColWidth="9.140625" defaultRowHeight="15"/>
  <cols>
    <col min="1" max="1" width="38.8515625" style="0" bestFit="1" customWidth="1"/>
    <col min="2" max="8" width="9.7109375" style="0" customWidth="1"/>
    <col min="9" max="19" width="9.57421875" style="0" customWidth="1"/>
    <col min="20" max="20" width="10.140625" style="0" customWidth="1"/>
    <col min="21" max="21" width="10.7109375" style="0" customWidth="1"/>
    <col min="22" max="22" width="9.421875" style="0" customWidth="1"/>
    <col min="23" max="23" width="10.140625" style="0" customWidth="1"/>
    <col min="24" max="24" width="10.8515625" style="0" customWidth="1"/>
    <col min="25" max="25" width="10.28125" style="0" bestFit="1" customWidth="1"/>
    <col min="26" max="26" width="10.421875" style="0" bestFit="1" customWidth="1"/>
    <col min="27" max="27" width="10.28125" style="0" bestFit="1" customWidth="1"/>
    <col min="28" max="28" width="10.7109375" style="0" bestFit="1" customWidth="1"/>
    <col min="29" max="34" width="10.140625" style="0" customWidth="1"/>
    <col min="35" max="36" width="10.7109375" style="0" bestFit="1" customWidth="1"/>
    <col min="37" max="37" width="10.00390625" style="0" bestFit="1" customWidth="1"/>
    <col min="38" max="38" width="10.00390625" style="0" customWidth="1"/>
    <col min="40" max="42" width="10.00390625" style="0" bestFit="1" customWidth="1"/>
  </cols>
  <sheetData>
    <row r="1" spans="1:19" ht="46.5">
      <c r="A1" s="99" t="s">
        <v>33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2" ht="14.25">
      <c r="A2" s="117"/>
      <c r="B2" s="118">
        <v>2014</v>
      </c>
      <c r="C2" s="119"/>
      <c r="D2" s="119"/>
      <c r="E2" s="120"/>
      <c r="F2" s="118">
        <v>2015</v>
      </c>
      <c r="G2" s="119"/>
      <c r="H2" s="119"/>
      <c r="I2" s="120"/>
      <c r="J2" s="111">
        <v>2016</v>
      </c>
      <c r="K2" s="111"/>
      <c r="L2" s="111"/>
      <c r="M2" s="111"/>
      <c r="N2" s="111">
        <v>2017</v>
      </c>
      <c r="O2" s="111"/>
      <c r="P2" s="111"/>
      <c r="Q2" s="111"/>
      <c r="R2" s="111">
        <v>2018</v>
      </c>
      <c r="S2" s="111"/>
      <c r="T2" s="111"/>
      <c r="U2" s="111"/>
      <c r="V2" s="112">
        <v>2019</v>
      </c>
      <c r="W2" s="112"/>
      <c r="X2" s="112"/>
      <c r="Y2" s="113"/>
      <c r="Z2" s="114">
        <v>2020</v>
      </c>
      <c r="AA2" s="115"/>
      <c r="AB2" s="115"/>
      <c r="AC2" s="115"/>
      <c r="AD2" s="114">
        <v>2021</v>
      </c>
      <c r="AE2" s="115"/>
      <c r="AF2" s="115"/>
      <c r="AG2" s="116"/>
      <c r="AH2" s="114">
        <v>2022</v>
      </c>
      <c r="AI2" s="115"/>
      <c r="AJ2" s="115"/>
      <c r="AK2" s="116"/>
      <c r="AL2" s="114">
        <v>2023</v>
      </c>
      <c r="AM2" s="115"/>
      <c r="AN2" s="115"/>
      <c r="AO2" s="116"/>
      <c r="AP2" s="110">
        <v>2024</v>
      </c>
    </row>
    <row r="3" spans="1:42" ht="14.25">
      <c r="A3" s="117"/>
      <c r="B3" s="59" t="s">
        <v>1</v>
      </c>
      <c r="C3" s="59" t="s">
        <v>2</v>
      </c>
      <c r="D3" s="59" t="s">
        <v>3</v>
      </c>
      <c r="E3" s="59" t="s">
        <v>0</v>
      </c>
      <c r="F3" s="59" t="s">
        <v>1</v>
      </c>
      <c r="G3" s="59" t="s">
        <v>2</v>
      </c>
      <c r="H3" s="59" t="s">
        <v>3</v>
      </c>
      <c r="I3" s="3" t="s">
        <v>0</v>
      </c>
      <c r="J3" s="3" t="s">
        <v>1</v>
      </c>
      <c r="K3" s="3" t="s">
        <v>2</v>
      </c>
      <c r="L3" s="3" t="s">
        <v>3</v>
      </c>
      <c r="M3" s="3" t="s">
        <v>0</v>
      </c>
      <c r="N3" s="3" t="s">
        <v>1</v>
      </c>
      <c r="O3" s="3" t="s">
        <v>2</v>
      </c>
      <c r="P3" s="3" t="s">
        <v>3</v>
      </c>
      <c r="Q3" s="3" t="s">
        <v>0</v>
      </c>
      <c r="R3" s="17" t="s">
        <v>1</v>
      </c>
      <c r="S3" s="17" t="s">
        <v>2</v>
      </c>
      <c r="T3" s="17" t="s">
        <v>3</v>
      </c>
      <c r="U3" s="17" t="s">
        <v>0</v>
      </c>
      <c r="V3" s="39" t="s">
        <v>1</v>
      </c>
      <c r="W3" s="39" t="s">
        <v>2</v>
      </c>
      <c r="X3" s="39" t="s">
        <v>3</v>
      </c>
      <c r="Y3" s="41" t="s">
        <v>0</v>
      </c>
      <c r="Z3" s="46" t="s">
        <v>1</v>
      </c>
      <c r="AA3" s="46" t="s">
        <v>2</v>
      </c>
      <c r="AB3" s="46" t="s">
        <v>3</v>
      </c>
      <c r="AC3" s="54" t="s">
        <v>0</v>
      </c>
      <c r="AD3" s="56" t="s">
        <v>1</v>
      </c>
      <c r="AE3" s="56" t="s">
        <v>2</v>
      </c>
      <c r="AF3" s="56" t="s">
        <v>3</v>
      </c>
      <c r="AG3" s="56" t="s">
        <v>0</v>
      </c>
      <c r="AH3" s="91" t="s">
        <v>1</v>
      </c>
      <c r="AI3" s="91" t="s">
        <v>2</v>
      </c>
      <c r="AJ3" s="91" t="s">
        <v>3</v>
      </c>
      <c r="AK3" s="91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  <c r="AP3" s="110" t="s">
        <v>1</v>
      </c>
    </row>
    <row r="4" spans="1:42" ht="14.25">
      <c r="A4" s="10" t="s">
        <v>4</v>
      </c>
      <c r="B4" s="58"/>
      <c r="C4" s="58"/>
      <c r="D4" s="58"/>
      <c r="E4" s="58"/>
      <c r="F4" s="58"/>
      <c r="G4" s="58"/>
      <c r="H4" s="5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2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</row>
    <row r="5" spans="1:42" ht="14.25">
      <c r="A5" s="11" t="s">
        <v>5</v>
      </c>
      <c r="B5" s="53">
        <f>'BS_Commercial Banks'!B5+'BS_Specialized Banks'!B5</f>
        <v>52.70068522621801</v>
      </c>
      <c r="C5" s="53">
        <f>'BS_Commercial Banks'!C5+'BS_Specialized Banks'!C5</f>
        <v>48.82692016841372</v>
      </c>
      <c r="D5" s="53">
        <f>'BS_Commercial Banks'!D5+'BS_Specialized Banks'!D5</f>
        <v>57.12084456392634</v>
      </c>
      <c r="E5" s="53">
        <f>'BS_Commercial Banks'!E5+'BS_Specialized Banks'!E5</f>
        <v>65.23534223753718</v>
      </c>
      <c r="F5" s="53">
        <f>'BS_Commercial Banks'!F5+'BS_Specialized Banks'!F5</f>
        <v>77.04693523525516</v>
      </c>
      <c r="G5" s="53">
        <f>'BS_Commercial Banks'!G5+'BS_Specialized Banks'!G5</f>
        <v>57.771599009117075</v>
      </c>
      <c r="H5" s="53">
        <f>'BS_Commercial Banks'!H5+'BS_Specialized Banks'!H5</f>
        <v>57.08307929028038</v>
      </c>
      <c r="I5" s="53">
        <f>'BS_Commercial Banks'!I5+'BS_Specialized Banks'!I5</f>
        <v>63.290222045255405</v>
      </c>
      <c r="J5" s="53">
        <f>'BS_Commercial Banks'!J5+'BS_Specialized Banks'!J5</f>
        <v>61.4285323288604</v>
      </c>
      <c r="K5" s="53">
        <f>'BS_Commercial Banks'!K5+'BS_Specialized Banks'!K5</f>
        <v>64.42691437128</v>
      </c>
      <c r="L5" s="53">
        <f>'BS_Commercial Banks'!L5+'BS_Specialized Banks'!L5</f>
        <v>70.92640898813406</v>
      </c>
      <c r="M5" s="53">
        <f>'BS_Commercial Banks'!M5+'BS_Specialized Banks'!M5</f>
        <v>65.3482683773341</v>
      </c>
      <c r="N5" s="53">
        <f>'BS_Commercial Banks'!N5+'BS_Specialized Banks'!N5</f>
        <v>67.38045838032622</v>
      </c>
      <c r="O5" s="53">
        <f>'BS_Commercial Banks'!O5+'BS_Specialized Banks'!O5</f>
        <v>64.5915917829297</v>
      </c>
      <c r="P5" s="53">
        <f>'BS_Commercial Banks'!P5+'BS_Specialized Banks'!P5</f>
        <v>57.822437953195426</v>
      </c>
      <c r="Q5" s="53">
        <f>'BS_Commercial Banks'!Q5+'BS_Specialized Banks'!Q5</f>
        <v>66.12649779752832</v>
      </c>
      <c r="R5" s="53">
        <f>'BS_Commercial Banks'!R5+'BS_Specialized Banks'!R5</f>
        <v>64.5089713428049</v>
      </c>
      <c r="S5" s="53">
        <f>'BS_Commercial Banks'!S5+'BS_Specialized Banks'!S5</f>
        <v>61.17776594649217</v>
      </c>
      <c r="T5" s="53">
        <f>'BS_Commercial Banks'!T5+'BS_Specialized Banks'!T5</f>
        <v>65.86168986995</v>
      </c>
      <c r="U5" s="53">
        <f>'BS_Commercial Banks'!U5+'BS_Specialized Banks'!U5</f>
        <v>73.45062421529731</v>
      </c>
      <c r="V5" s="53">
        <f>'BS_Commercial Banks'!V5+'BS_Specialized Banks'!V5</f>
        <v>76.62496854580809</v>
      </c>
      <c r="W5" s="53">
        <f>'BS_Commercial Banks'!W5+'BS_Specialized Banks'!W5</f>
        <v>74.26394789132728</v>
      </c>
      <c r="X5" s="53">
        <f>'BS_Commercial Banks'!X5+'BS_Specialized Banks'!X5</f>
        <v>72.32977641531207</v>
      </c>
      <c r="Y5" s="53">
        <f>'BS_Commercial Banks'!Y5+'BS_Specialized Banks'!Y5</f>
        <v>90.82938426955</v>
      </c>
      <c r="Z5" s="53">
        <f>'BS_Commercial Banks'!Z5+'BS_Specialized Banks'!Z5</f>
        <v>69.78445006956</v>
      </c>
      <c r="AA5" s="53">
        <f>'BS_Commercial Banks'!AA5+'BS_Specialized Banks'!AA5</f>
        <v>74.99742379089001</v>
      </c>
      <c r="AB5" s="53">
        <f>'BS_Commercial Banks'!AB5+'BS_Specialized Banks'!AB5</f>
        <v>89.21996694939999</v>
      </c>
      <c r="AC5" s="53">
        <f>'BS_Commercial Banks'!AC5+'BS_Specialized Banks'!AC5</f>
        <v>99.84357115585</v>
      </c>
      <c r="AD5" s="53">
        <f>'BS_Commercial Banks'!AD5+'BS_Specialized Banks'!AD5</f>
        <v>110.97572703719</v>
      </c>
      <c r="AE5" s="53">
        <f>'BS_Commercial Banks'!AE5+'BS_Specialized Banks'!AE5</f>
        <v>113.87544754657999</v>
      </c>
      <c r="AF5" s="53">
        <f>'BS_Commercial Banks'!AF5+'BS_Specialized Banks'!AF5</f>
        <v>119.09474319951002</v>
      </c>
      <c r="AG5" s="53">
        <f>'BS_Commercial Banks'!AG5+'BS_Specialized Banks'!AG5</f>
        <v>106.42902017136734</v>
      </c>
      <c r="AH5" s="92">
        <v>98.80167149487</v>
      </c>
      <c r="AI5" s="92">
        <v>112.4404121063</v>
      </c>
      <c r="AJ5" s="92">
        <v>114.12425935595998</v>
      </c>
      <c r="AK5" s="92">
        <v>97.26862277138136</v>
      </c>
      <c r="AL5" s="92">
        <v>125.34489039309999</v>
      </c>
      <c r="AM5" s="92">
        <v>141.37772102536002</v>
      </c>
      <c r="AN5" s="92">
        <v>131.06277366332</v>
      </c>
      <c r="AO5" s="92">
        <v>141.15329126978997</v>
      </c>
      <c r="AP5" s="92">
        <v>189.65508398763</v>
      </c>
    </row>
    <row r="6" spans="1:42" ht="14.25">
      <c r="A6" s="11" t="s">
        <v>6</v>
      </c>
      <c r="B6" s="53">
        <f>'BS_Commercial Banks'!B6+'BS_Specialized Banks'!B6</f>
        <v>78.6300967578541</v>
      </c>
      <c r="C6" s="53">
        <f>'BS_Commercial Banks'!C6+'BS_Specialized Banks'!C6</f>
        <v>80.6380482131437</v>
      </c>
      <c r="D6" s="53">
        <f>'BS_Commercial Banks'!D6+'BS_Specialized Banks'!D6</f>
        <v>101.98653112112818</v>
      </c>
      <c r="E6" s="53">
        <f>'BS_Commercial Banks'!E6+'BS_Specialized Banks'!E6</f>
        <v>95.2018673921648</v>
      </c>
      <c r="F6" s="53">
        <f>'BS_Commercial Banks'!F6+'BS_Specialized Banks'!F6</f>
        <v>86.91844376742078</v>
      </c>
      <c r="G6" s="53">
        <f>'BS_Commercial Banks'!G6+'BS_Specialized Banks'!G6</f>
        <v>106.5505847506572</v>
      </c>
      <c r="H6" s="53">
        <f>'BS_Commercial Banks'!H6+'BS_Specialized Banks'!H6</f>
        <v>116.8480112006294</v>
      </c>
      <c r="I6" s="53">
        <f>'BS_Commercial Banks'!I6+'BS_Specialized Banks'!I6</f>
        <v>116.27673898865828</v>
      </c>
      <c r="J6" s="53">
        <f>'BS_Commercial Banks'!J6+'BS_Specialized Banks'!J6</f>
        <v>121.2615703222668</v>
      </c>
      <c r="K6" s="53">
        <f>'BS_Commercial Banks'!K6+'BS_Specialized Banks'!K6</f>
        <v>133.467487672516</v>
      </c>
      <c r="L6" s="53">
        <f>'BS_Commercial Banks'!L6+'BS_Specialized Banks'!L6</f>
        <v>104.61228497137529</v>
      </c>
      <c r="M6" s="53">
        <f>'BS_Commercial Banks'!M6+'BS_Specialized Banks'!M6</f>
        <v>121.6035301991905</v>
      </c>
      <c r="N6" s="53">
        <f>'BS_Commercial Banks'!N6+'BS_Specialized Banks'!N6</f>
        <v>119.70296928752951</v>
      </c>
      <c r="O6" s="53">
        <f>'BS_Commercial Banks'!O6+'BS_Specialized Banks'!O6</f>
        <v>137.0027565798363</v>
      </c>
      <c r="P6" s="53">
        <f>'BS_Commercial Banks'!P6+'BS_Specialized Banks'!P6</f>
        <v>143.4448783296441</v>
      </c>
      <c r="Q6" s="53">
        <f>'BS_Commercial Banks'!Q6+'BS_Specialized Banks'!Q6</f>
        <v>146.63119168617044</v>
      </c>
      <c r="R6" s="53">
        <f>'BS_Commercial Banks'!R6+'BS_Specialized Banks'!R6</f>
        <v>137.5083401720832</v>
      </c>
      <c r="S6" s="53">
        <f>'BS_Commercial Banks'!S6+'BS_Specialized Banks'!S6</f>
        <v>157.16365689591595</v>
      </c>
      <c r="T6" s="53">
        <f>'BS_Commercial Banks'!T6+'BS_Specialized Banks'!T6</f>
        <v>157.01966417904808</v>
      </c>
      <c r="U6" s="53">
        <f>'BS_Commercial Banks'!U6+'BS_Specialized Banks'!U6</f>
        <v>175.1670116512407</v>
      </c>
      <c r="V6" s="53">
        <f>'BS_Commercial Banks'!V6+'BS_Specialized Banks'!V6</f>
        <v>185.20128923515523</v>
      </c>
      <c r="W6" s="53">
        <f>'BS_Commercial Banks'!W6+'BS_Specialized Banks'!W6</f>
        <v>213.36351725822126</v>
      </c>
      <c r="X6" s="53">
        <f>'BS_Commercial Banks'!X6+'BS_Specialized Banks'!X6</f>
        <v>183.89534525834142</v>
      </c>
      <c r="Y6" s="53">
        <f>'BS_Commercial Banks'!Y6+'BS_Specialized Banks'!Y6</f>
        <v>203.15126439573214</v>
      </c>
      <c r="Z6" s="53">
        <f>'BS_Commercial Banks'!Z6+'BS_Specialized Banks'!Z6</f>
        <v>201.2934195150426</v>
      </c>
      <c r="AA6" s="53">
        <f>'BS_Commercial Banks'!AA6+'BS_Specialized Banks'!AA6</f>
        <v>199.46659353359942</v>
      </c>
      <c r="AB6" s="53">
        <f>'BS_Commercial Banks'!AB6+'BS_Specialized Banks'!AB6</f>
        <v>195.2446471700071</v>
      </c>
      <c r="AC6" s="53">
        <f>'BS_Commercial Banks'!AC6+'BS_Specialized Banks'!AC6</f>
        <v>269.19304931584844</v>
      </c>
      <c r="AD6" s="53">
        <f>'BS_Commercial Banks'!AD6+'BS_Specialized Banks'!AD6</f>
        <v>306.894850171505</v>
      </c>
      <c r="AE6" s="53">
        <f>'BS_Commercial Banks'!AE6+'BS_Specialized Banks'!AE6</f>
        <v>244.34219516165174</v>
      </c>
      <c r="AF6" s="53">
        <f>'BS_Commercial Banks'!AF6+'BS_Specialized Banks'!AF6</f>
        <v>326.13295537433476</v>
      </c>
      <c r="AG6" s="53">
        <f>'BS_Commercial Banks'!AG6+'BS_Specialized Banks'!AG6</f>
        <v>405.36189723158316</v>
      </c>
      <c r="AH6" s="92">
        <v>362.79807644033895</v>
      </c>
      <c r="AI6" s="92">
        <v>320.3385010071445</v>
      </c>
      <c r="AJ6" s="92">
        <v>317.7867591036267</v>
      </c>
      <c r="AK6" s="92">
        <v>517.9841637509522</v>
      </c>
      <c r="AL6" s="92">
        <v>412.01443553994</v>
      </c>
      <c r="AM6" s="92">
        <v>497.2612454366401</v>
      </c>
      <c r="AN6" s="92">
        <v>373.8919758830816</v>
      </c>
      <c r="AO6" s="92">
        <v>610.5707695960882</v>
      </c>
      <c r="AP6" s="92">
        <v>498.74228212395</v>
      </c>
    </row>
    <row r="7" spans="1:42" ht="14.25">
      <c r="A7" s="11" t="s">
        <v>7</v>
      </c>
      <c r="B7" s="53">
        <f>'BS_Commercial Banks'!B7+'BS_Specialized Banks'!B7</f>
        <v>98.37878611624092</v>
      </c>
      <c r="C7" s="53">
        <f>'BS_Commercial Banks'!C7+'BS_Specialized Banks'!C7</f>
        <v>170.16997274728732</v>
      </c>
      <c r="D7" s="53">
        <f>'BS_Commercial Banks'!D7+'BS_Specialized Banks'!D7</f>
        <v>147.9132446738586</v>
      </c>
      <c r="E7" s="53">
        <f>'BS_Commercial Banks'!E7+'BS_Specialized Banks'!E7</f>
        <v>131.1960488476091</v>
      </c>
      <c r="F7" s="53">
        <f>'BS_Commercial Banks'!F7+'BS_Specialized Banks'!F7</f>
        <v>133.24153944634227</v>
      </c>
      <c r="G7" s="53">
        <f>'BS_Commercial Banks'!G7+'BS_Specialized Banks'!G7</f>
        <v>151.11077655769031</v>
      </c>
      <c r="H7" s="53">
        <f>'BS_Commercial Banks'!H7+'BS_Specialized Banks'!H7</f>
        <v>118.40530626388332</v>
      </c>
      <c r="I7" s="53">
        <f>'BS_Commercial Banks'!I7+'BS_Specialized Banks'!I7</f>
        <v>128.33174677260695</v>
      </c>
      <c r="J7" s="53">
        <f>'BS_Commercial Banks'!J7+'BS_Specialized Banks'!J7</f>
        <v>108.02660443560491</v>
      </c>
      <c r="K7" s="53">
        <f>'BS_Commercial Banks'!K7+'BS_Specialized Banks'!K7</f>
        <v>114.30863916092801</v>
      </c>
      <c r="L7" s="53">
        <f>'BS_Commercial Banks'!L7+'BS_Specialized Banks'!L7</f>
        <v>83.54953467138549</v>
      </c>
      <c r="M7" s="53">
        <f>'BS_Commercial Banks'!M7+'BS_Specialized Banks'!M7</f>
        <v>121.95895253663102</v>
      </c>
      <c r="N7" s="53">
        <f>'BS_Commercial Banks'!N7+'BS_Specialized Banks'!N7</f>
        <v>122.55374177966799</v>
      </c>
      <c r="O7" s="53">
        <f>'BS_Commercial Banks'!O7+'BS_Specialized Banks'!O7</f>
        <v>124.69236369714201</v>
      </c>
      <c r="P7" s="53">
        <f>'BS_Commercial Banks'!P7+'BS_Specialized Banks'!P7</f>
        <v>128.09561161428803</v>
      </c>
      <c r="Q7" s="53">
        <f>'BS_Commercial Banks'!Q7+'BS_Specialized Banks'!Q7</f>
        <v>167.3605874193782</v>
      </c>
      <c r="R7" s="53">
        <f>'BS_Commercial Banks'!R7+'BS_Specialized Banks'!R7</f>
        <v>244.11523921767542</v>
      </c>
      <c r="S7" s="53">
        <f>'BS_Commercial Banks'!S7+'BS_Specialized Banks'!S7</f>
        <v>187.5832004807448</v>
      </c>
      <c r="T7" s="53">
        <f>'BS_Commercial Banks'!T7+'BS_Specialized Banks'!T7</f>
        <v>200.57083186570424</v>
      </c>
      <c r="U7" s="53">
        <f>'BS_Commercial Banks'!U7+'BS_Specialized Banks'!U7</f>
        <v>195.7729566356046</v>
      </c>
      <c r="V7" s="53">
        <f>'BS_Commercial Banks'!V7+'BS_Specialized Banks'!V7</f>
        <v>254.7024391468277</v>
      </c>
      <c r="W7" s="53">
        <f>'BS_Commercial Banks'!W7+'BS_Specialized Banks'!W7</f>
        <v>163.41285777873287</v>
      </c>
      <c r="X7" s="53">
        <f>'BS_Commercial Banks'!X7+'BS_Specialized Banks'!X7</f>
        <v>190.66892517309475</v>
      </c>
      <c r="Y7" s="53">
        <f>'BS_Commercial Banks'!Y7+'BS_Specialized Banks'!Y7</f>
        <v>206.22615639819185</v>
      </c>
      <c r="Z7" s="53">
        <f>'BS_Commercial Banks'!Z7+'BS_Specialized Banks'!Z7</f>
        <v>239.70796778794767</v>
      </c>
      <c r="AA7" s="53">
        <f>'BS_Commercial Banks'!AA7+'BS_Specialized Banks'!AA7</f>
        <v>256.3037522675626</v>
      </c>
      <c r="AB7" s="53">
        <f>'BS_Commercial Banks'!AB7+'BS_Specialized Banks'!AB7</f>
        <v>298.3224022809553</v>
      </c>
      <c r="AC7" s="53">
        <f>'BS_Commercial Banks'!AC7+'BS_Specialized Banks'!AC7</f>
        <v>298.40392541750526</v>
      </c>
      <c r="AD7" s="53">
        <f>'BS_Commercial Banks'!AD7+'BS_Specialized Banks'!AD7</f>
        <v>239.68331248151412</v>
      </c>
      <c r="AE7" s="53">
        <f>'BS_Commercial Banks'!AE7+'BS_Specialized Banks'!AE7</f>
        <v>342.53551398542396</v>
      </c>
      <c r="AF7" s="53">
        <f>'BS_Commercial Banks'!AF7+'BS_Specialized Banks'!AF7</f>
        <v>306.61242345192295</v>
      </c>
      <c r="AG7" s="53">
        <f>'BS_Commercial Banks'!AG7+'BS_Specialized Banks'!AG7</f>
        <v>306.74968651879</v>
      </c>
      <c r="AH7" s="92">
        <v>265.70584246953126</v>
      </c>
      <c r="AI7" s="92">
        <v>385.74509444078876</v>
      </c>
      <c r="AJ7" s="92">
        <v>556.0649475137445</v>
      </c>
      <c r="AK7" s="92">
        <v>506.91386923942105</v>
      </c>
      <c r="AL7" s="92">
        <v>373.47175241618</v>
      </c>
      <c r="AM7" s="92">
        <v>408.3597715169001</v>
      </c>
      <c r="AN7" s="92">
        <v>469.78434122257806</v>
      </c>
      <c r="AO7" s="92">
        <v>607.1599203976202</v>
      </c>
      <c r="AP7" s="92">
        <v>688.2278146224099</v>
      </c>
    </row>
    <row r="8" spans="1:42" ht="14.25">
      <c r="A8" s="11" t="s">
        <v>8</v>
      </c>
      <c r="B8" s="53">
        <f>'BS_Commercial Banks'!B8+'BS_Specialized Banks'!B8</f>
        <v>176.79371024579962</v>
      </c>
      <c r="C8" s="53">
        <f>'BS_Commercial Banks'!C8+'BS_Specialized Banks'!C8</f>
        <v>245.38886837012407</v>
      </c>
      <c r="D8" s="53">
        <f>'BS_Commercial Banks'!D8+'BS_Specialized Banks'!D8</f>
        <v>196.61275577428347</v>
      </c>
      <c r="E8" s="53">
        <f>'BS_Commercial Banks'!E8+'BS_Specialized Banks'!E8</f>
        <v>158.0367233885091</v>
      </c>
      <c r="F8" s="53">
        <f>'BS_Commercial Banks'!F8+'BS_Specialized Banks'!F8</f>
        <v>140.01967230526114</v>
      </c>
      <c r="G8" s="53">
        <f>'BS_Commercial Banks'!G8+'BS_Specialized Banks'!G8</f>
        <v>151.7753804603889</v>
      </c>
      <c r="H8" s="53">
        <f>'BS_Commercial Banks'!H8+'BS_Specialized Banks'!H8</f>
        <v>156.222812438027</v>
      </c>
      <c r="I8" s="53">
        <f>'BS_Commercial Banks'!I8+'BS_Specialized Banks'!I8</f>
        <v>118.85067581893975</v>
      </c>
      <c r="J8" s="53">
        <f>'BS_Commercial Banks'!J8+'BS_Specialized Banks'!J8</f>
        <v>98.43876908833971</v>
      </c>
      <c r="K8" s="53">
        <f>'BS_Commercial Banks'!K8+'BS_Specialized Banks'!K8</f>
        <v>114.84856850721546</v>
      </c>
      <c r="L8" s="53">
        <f>'BS_Commercial Banks'!L8+'BS_Specialized Banks'!L8</f>
        <v>107.10647557953484</v>
      </c>
      <c r="M8" s="53">
        <f>'BS_Commercial Banks'!M8+'BS_Specialized Banks'!M8</f>
        <v>215.51350217296988</v>
      </c>
      <c r="N8" s="53">
        <f>'BS_Commercial Banks'!N8+'BS_Specialized Banks'!N8</f>
        <v>181.29231155747166</v>
      </c>
      <c r="O8" s="53">
        <f>'BS_Commercial Banks'!O8+'BS_Specialized Banks'!O8</f>
        <v>233.98837123633882</v>
      </c>
      <c r="P8" s="53">
        <f>'BS_Commercial Banks'!P8+'BS_Specialized Banks'!P8</f>
        <v>203.75335661363494</v>
      </c>
      <c r="Q8" s="53">
        <f>'BS_Commercial Banks'!Q8+'BS_Specialized Banks'!Q8</f>
        <v>169.24235282753304</v>
      </c>
      <c r="R8" s="53">
        <f>'BS_Commercial Banks'!R8+'BS_Specialized Banks'!R8</f>
        <v>178.07174780887212</v>
      </c>
      <c r="S8" s="53">
        <f>'BS_Commercial Banks'!S8+'BS_Specialized Banks'!S8</f>
        <v>202.81420943764763</v>
      </c>
      <c r="T8" s="53">
        <f>'BS_Commercial Banks'!T8+'BS_Specialized Banks'!T8</f>
        <v>206.3067176718079</v>
      </c>
      <c r="U8" s="53">
        <f>'BS_Commercial Banks'!U8+'BS_Specialized Banks'!U8</f>
        <v>263.57468162494723</v>
      </c>
      <c r="V8" s="53">
        <f>'BS_Commercial Banks'!V8+'BS_Specialized Banks'!V8</f>
        <v>195.52913538454314</v>
      </c>
      <c r="W8" s="53">
        <f>'BS_Commercial Banks'!W8+'BS_Specialized Banks'!W8</f>
        <v>166.1734944925512</v>
      </c>
      <c r="X8" s="53">
        <f>'BS_Commercial Banks'!X8+'BS_Specialized Banks'!X8</f>
        <v>162.11857256681196</v>
      </c>
      <c r="Y8" s="53">
        <f>'BS_Commercial Banks'!Y8+'BS_Specialized Banks'!Y8</f>
        <v>197.55233665571268</v>
      </c>
      <c r="Z8" s="53">
        <f>'BS_Commercial Banks'!Z8+'BS_Specialized Banks'!Z8</f>
        <v>205.23281106744307</v>
      </c>
      <c r="AA8" s="53">
        <f>'BS_Commercial Banks'!AA8+'BS_Specialized Banks'!AA8</f>
        <v>180.1135902277294</v>
      </c>
      <c r="AB8" s="53">
        <f>'BS_Commercial Banks'!AB8+'BS_Specialized Banks'!AB8</f>
        <v>158.1195539680278</v>
      </c>
      <c r="AC8" s="53">
        <f>'BS_Commercial Banks'!AC8+'BS_Specialized Banks'!AC8</f>
        <v>217.77520434228296</v>
      </c>
      <c r="AD8" s="53">
        <f>'BS_Commercial Banks'!AD8+'BS_Specialized Banks'!AD8</f>
        <v>300.48049194532155</v>
      </c>
      <c r="AE8" s="53">
        <f>'BS_Commercial Banks'!AE8+'BS_Specialized Banks'!AE8</f>
        <v>214.1717123490272</v>
      </c>
      <c r="AF8" s="53">
        <f>'BS_Commercial Banks'!AF8+'BS_Specialized Banks'!AF8</f>
        <v>250.25809394199027</v>
      </c>
      <c r="AG8" s="53">
        <f>'BS_Commercial Banks'!AG8+'BS_Specialized Banks'!AG8</f>
        <v>259.36815236260986</v>
      </c>
      <c r="AH8" s="92">
        <v>425.3890596904929</v>
      </c>
      <c r="AI8" s="92">
        <v>303.2258420659038</v>
      </c>
      <c r="AJ8" s="92">
        <v>304.45438900647724</v>
      </c>
      <c r="AK8" s="92">
        <v>172.63275355235265</v>
      </c>
      <c r="AL8" s="92">
        <v>314.6942791440986</v>
      </c>
      <c r="AM8" s="92">
        <v>390.9608284730549</v>
      </c>
      <c r="AN8" s="92">
        <v>472.83657776329</v>
      </c>
      <c r="AO8" s="92">
        <v>591.96476693584</v>
      </c>
      <c r="AP8" s="92">
        <v>490.1828475033</v>
      </c>
    </row>
    <row r="9" spans="1:42" ht="14.25">
      <c r="A9" s="11" t="s">
        <v>9</v>
      </c>
      <c r="B9" s="53">
        <f>'BS_Commercial Banks'!B9+'BS_Specialized Banks'!B9</f>
        <v>160.8480881073553</v>
      </c>
      <c r="C9" s="53">
        <f>'BS_Commercial Banks'!C9+'BS_Specialized Banks'!C9</f>
        <v>165.13224258635358</v>
      </c>
      <c r="D9" s="53">
        <f>'BS_Commercial Banks'!D9+'BS_Specialized Banks'!D9</f>
        <v>173.2606205956392</v>
      </c>
      <c r="E9" s="53">
        <f>'BS_Commercial Banks'!E9+'BS_Specialized Banks'!E9</f>
        <v>176.940740519774</v>
      </c>
      <c r="F9" s="53">
        <f>'BS_Commercial Banks'!F9+'BS_Specialized Banks'!F9</f>
        <v>183.50236205914288</v>
      </c>
      <c r="G9" s="53">
        <f>'BS_Commercial Banks'!G9+'BS_Specialized Banks'!G9</f>
        <v>216.7718752727436</v>
      </c>
      <c r="H9" s="53">
        <f>'BS_Commercial Banks'!H9+'BS_Specialized Banks'!H9</f>
        <v>231.2759797118</v>
      </c>
      <c r="I9" s="53">
        <f>'BS_Commercial Banks'!I9+'BS_Specialized Banks'!I9</f>
        <v>239.8317988207022</v>
      </c>
      <c r="J9" s="53">
        <f>'BS_Commercial Banks'!J9+'BS_Specialized Banks'!J9</f>
        <v>246.72661381008606</v>
      </c>
      <c r="K9" s="53">
        <f>'BS_Commercial Banks'!K9+'BS_Specialized Banks'!K9</f>
        <v>229.23951463735995</v>
      </c>
      <c r="L9" s="53">
        <f>'BS_Commercial Banks'!L9+'BS_Specialized Banks'!L9</f>
        <v>206.4809214287195</v>
      </c>
      <c r="M9" s="53">
        <f>'BS_Commercial Banks'!M9+'BS_Specialized Banks'!M9</f>
        <v>197.9195394727559</v>
      </c>
      <c r="N9" s="53">
        <f>'BS_Commercial Banks'!N9+'BS_Specialized Banks'!N9</f>
        <v>209.10207422948122</v>
      </c>
      <c r="O9" s="53">
        <f>'BS_Commercial Banks'!O9+'BS_Specialized Banks'!O9</f>
        <v>227.73368610367595</v>
      </c>
      <c r="P9" s="53">
        <f>'BS_Commercial Banks'!P9+'BS_Specialized Banks'!P9</f>
        <v>276.787022341868</v>
      </c>
      <c r="Q9" s="53">
        <f>'BS_Commercial Banks'!Q9+'BS_Specialized Banks'!Q9</f>
        <v>271.7621619071677</v>
      </c>
      <c r="R9" s="53">
        <f>'BS_Commercial Banks'!R9+'BS_Specialized Banks'!R9</f>
        <v>306.85956167064637</v>
      </c>
      <c r="S9" s="53">
        <f>'BS_Commercial Banks'!S9+'BS_Specialized Banks'!S9</f>
        <v>288.3601108967532</v>
      </c>
      <c r="T9" s="53">
        <f>'BS_Commercial Banks'!T9+'BS_Specialized Banks'!T9</f>
        <v>306.57138899177</v>
      </c>
      <c r="U9" s="53">
        <f>'BS_Commercial Banks'!U9+'BS_Specialized Banks'!U9</f>
        <v>265.21729557157</v>
      </c>
      <c r="V9" s="53">
        <f>'BS_Commercial Banks'!V9+'BS_Specialized Banks'!V9</f>
        <v>286.47282240257005</v>
      </c>
      <c r="W9" s="53">
        <f>'BS_Commercial Banks'!W9+'BS_Specialized Banks'!W9</f>
        <v>326.78282445949</v>
      </c>
      <c r="X9" s="53">
        <f>'BS_Commercial Banks'!X9+'BS_Specialized Banks'!X9</f>
        <v>299.1492117640199</v>
      </c>
      <c r="Y9" s="53">
        <f>'BS_Commercial Banks'!Y9+'BS_Specialized Banks'!Y9</f>
        <v>348.01326927587</v>
      </c>
      <c r="Z9" s="53">
        <f>'BS_Commercial Banks'!Z9+'BS_Specialized Banks'!Z9</f>
        <v>397.3810301421</v>
      </c>
      <c r="AA9" s="53">
        <f>'BS_Commercial Banks'!AA9+'BS_Specialized Banks'!AA9</f>
        <v>422.93106178931004</v>
      </c>
      <c r="AB9" s="53">
        <f>'BS_Commercial Banks'!AB9+'BS_Specialized Banks'!AB9</f>
        <v>414.38735339221006</v>
      </c>
      <c r="AC9" s="53">
        <f>'BS_Commercial Banks'!AC9+'BS_Specialized Banks'!AC9</f>
        <v>436.7605564620901</v>
      </c>
      <c r="AD9" s="53">
        <f>'BS_Commercial Banks'!AD9+'BS_Specialized Banks'!AD9</f>
        <v>411.3252733927871</v>
      </c>
      <c r="AE9" s="53">
        <f>'BS_Commercial Banks'!AE9+'BS_Specialized Banks'!AE9</f>
        <v>400.864272568376</v>
      </c>
      <c r="AF9" s="53">
        <f>'BS_Commercial Banks'!AF9+'BS_Specialized Banks'!AF9</f>
        <v>396.2072173688361</v>
      </c>
      <c r="AG9" s="53">
        <f>'BS_Commercial Banks'!AG9+'BS_Specialized Banks'!AG9</f>
        <v>579.547085759153</v>
      </c>
      <c r="AH9" s="92">
        <v>502.3023352830679</v>
      </c>
      <c r="AI9" s="92">
        <v>518.007892461522</v>
      </c>
      <c r="AJ9" s="92">
        <v>617.5408671856059</v>
      </c>
      <c r="AK9" s="92">
        <v>648.2649465135682</v>
      </c>
      <c r="AL9" s="92">
        <v>740.73729638959</v>
      </c>
      <c r="AM9" s="92">
        <v>682.3931444778899</v>
      </c>
      <c r="AN9" s="92">
        <v>882.25433214712</v>
      </c>
      <c r="AO9" s="92">
        <v>811.511267839911</v>
      </c>
      <c r="AP9" s="92">
        <v>742.10673777337</v>
      </c>
    </row>
    <row r="10" spans="1:42" ht="14.25">
      <c r="A10" s="11" t="s">
        <v>10</v>
      </c>
      <c r="B10" s="53">
        <f>'BS_Commercial Banks'!B10+'BS_Specialized Banks'!B10</f>
        <v>19.141631054604</v>
      </c>
      <c r="C10" s="53">
        <f>'BS_Commercial Banks'!C10+'BS_Specialized Banks'!C10</f>
        <v>25.157375156603997</v>
      </c>
      <c r="D10" s="53">
        <f>'BS_Commercial Banks'!D10+'BS_Specialized Banks'!D10</f>
        <v>35.724218283294</v>
      </c>
      <c r="E10" s="53">
        <f>'BS_Commercial Banks'!E10+'BS_Specialized Banks'!E10</f>
        <v>39.350633523237</v>
      </c>
      <c r="F10" s="53">
        <f>'BS_Commercial Banks'!F10+'BS_Specialized Banks'!F10</f>
        <v>41.75961681850829</v>
      </c>
      <c r="G10" s="53">
        <f>'BS_Commercial Banks'!G10+'BS_Specialized Banks'!G10</f>
        <v>53.54597516130744</v>
      </c>
      <c r="H10" s="53">
        <f>'BS_Commercial Banks'!H10+'BS_Specialized Banks'!H10</f>
        <v>56.50670935593401</v>
      </c>
      <c r="I10" s="53">
        <f>'BS_Commercial Banks'!I10+'BS_Specialized Banks'!I10</f>
        <v>93.4402901676051</v>
      </c>
      <c r="J10" s="53">
        <f>'BS_Commercial Banks'!J10+'BS_Specialized Banks'!J10</f>
        <v>117.52117623659713</v>
      </c>
      <c r="K10" s="53">
        <f>'BS_Commercial Banks'!K10+'BS_Specialized Banks'!K10</f>
        <v>148.19223080966</v>
      </c>
      <c r="L10" s="53">
        <f>'BS_Commercial Banks'!L10+'BS_Specialized Banks'!L10</f>
        <v>118.94622727919784</v>
      </c>
      <c r="M10" s="53">
        <f>'BS_Commercial Banks'!M10+'BS_Specialized Banks'!M10</f>
        <v>83.65462322014768</v>
      </c>
      <c r="N10" s="53">
        <f>'BS_Commercial Banks'!N10+'BS_Specialized Banks'!N10</f>
        <v>81.74970324612283</v>
      </c>
      <c r="O10" s="53">
        <f>'BS_Commercial Banks'!O10+'BS_Specialized Banks'!O10</f>
        <v>81.08288552424219</v>
      </c>
      <c r="P10" s="53">
        <f>'BS_Commercial Banks'!P10+'BS_Specialized Banks'!P10</f>
        <v>106.1711698228671</v>
      </c>
      <c r="Q10" s="53">
        <f>'BS_Commercial Banks'!Q10+'BS_Specialized Banks'!Q10</f>
        <v>110.31321206552558</v>
      </c>
      <c r="R10" s="53">
        <f>'BS_Commercial Banks'!R10+'BS_Specialized Banks'!R10</f>
        <v>107.81592661690031</v>
      </c>
      <c r="S10" s="53">
        <f>'BS_Commercial Banks'!S10+'BS_Specialized Banks'!S10</f>
        <v>120.46301255535985</v>
      </c>
      <c r="T10" s="53">
        <f>'BS_Commercial Banks'!T10+'BS_Specialized Banks'!T10</f>
        <v>142.79459855995</v>
      </c>
      <c r="U10" s="53">
        <f>'BS_Commercial Banks'!U10+'BS_Specialized Banks'!U10</f>
        <v>149.07559179773</v>
      </c>
      <c r="V10" s="53">
        <f>'BS_Commercial Banks'!V10+'BS_Specialized Banks'!V10</f>
        <v>158.20262131664902</v>
      </c>
      <c r="W10" s="53">
        <f>'BS_Commercial Banks'!W10+'BS_Specialized Banks'!W10</f>
        <v>172.60571357490392</v>
      </c>
      <c r="X10" s="53">
        <f>'BS_Commercial Banks'!X10+'BS_Specialized Banks'!X10</f>
        <v>181.36023008584</v>
      </c>
      <c r="Y10" s="53">
        <f>'BS_Commercial Banks'!Y10+'BS_Specialized Banks'!Y10</f>
        <v>194.89753368604312</v>
      </c>
      <c r="Z10" s="53">
        <f>'BS_Commercial Banks'!Z10+'BS_Specialized Banks'!Z10</f>
        <v>252.1319971113881</v>
      </c>
      <c r="AA10" s="53">
        <f>'BS_Commercial Banks'!AA10+'BS_Specialized Banks'!AA10</f>
        <v>281.378699377346</v>
      </c>
      <c r="AB10" s="53">
        <f>'BS_Commercial Banks'!AB10+'BS_Specialized Banks'!AB10</f>
        <v>318.954660602197</v>
      </c>
      <c r="AC10" s="53">
        <f>'BS_Commercial Banks'!AC10+'BS_Specialized Banks'!AC10</f>
        <v>342.38542509037</v>
      </c>
      <c r="AD10" s="53">
        <f>'BS_Commercial Banks'!AD10+'BS_Specialized Banks'!AD10</f>
        <v>376.34749023130996</v>
      </c>
      <c r="AE10" s="53">
        <f>'BS_Commercial Banks'!AE10+'BS_Specialized Banks'!AE10</f>
        <v>455.70762067024503</v>
      </c>
      <c r="AF10" s="53">
        <f>'BS_Commercial Banks'!AF10+'BS_Specialized Banks'!AF10</f>
        <v>465.25629111197</v>
      </c>
      <c r="AG10" s="53">
        <f>'BS_Commercial Banks'!AG10+'BS_Specialized Banks'!AG10</f>
        <v>374.7565556409379</v>
      </c>
      <c r="AH10" s="92">
        <v>539.0751030776479</v>
      </c>
      <c r="AI10" s="92">
        <v>546.3091078185357</v>
      </c>
      <c r="AJ10" s="92">
        <v>547.7249990814985</v>
      </c>
      <c r="AK10" s="92">
        <v>614.0235741820853</v>
      </c>
      <c r="AL10" s="92">
        <v>417.27107545530987</v>
      </c>
      <c r="AM10" s="92">
        <v>501.23426845419743</v>
      </c>
      <c r="AN10" s="92">
        <v>354.66868538689005</v>
      </c>
      <c r="AO10" s="92">
        <v>488.4538606518503</v>
      </c>
      <c r="AP10" s="92">
        <v>595.72040256129</v>
      </c>
    </row>
    <row r="11" spans="1:42" ht="14.25">
      <c r="A11" s="11" t="s">
        <v>11</v>
      </c>
      <c r="B11" s="53">
        <f>'BS_Commercial Banks'!B11+'BS_Specialized Banks'!B11</f>
        <v>910.5852646767821</v>
      </c>
      <c r="C11" s="53">
        <f>'BS_Commercial Banks'!C11+'BS_Specialized Banks'!C11</f>
        <v>940.1486121662994</v>
      </c>
      <c r="D11" s="53">
        <f>'BS_Commercial Banks'!D11+'BS_Specialized Banks'!D11</f>
        <v>991.235218727465</v>
      </c>
      <c r="E11" s="53">
        <f>'BS_Commercial Banks'!E11+'BS_Specialized Banks'!E11</f>
        <v>1050.585563085513</v>
      </c>
      <c r="F11" s="53">
        <f>'BS_Commercial Banks'!F11+'BS_Specialized Banks'!F11</f>
        <v>1096.4344992216872</v>
      </c>
      <c r="G11" s="53">
        <f>'BS_Commercial Banks'!G11+'BS_Specialized Banks'!G11</f>
        <v>1149.9776527939532</v>
      </c>
      <c r="H11" s="53">
        <f>'BS_Commercial Banks'!H11+'BS_Specialized Banks'!H11</f>
        <v>1205.2964185350002</v>
      </c>
      <c r="I11" s="53">
        <f>'BS_Commercial Banks'!I11+'BS_Specialized Banks'!I11</f>
        <v>1269.3071236377955</v>
      </c>
      <c r="J11" s="53">
        <f>'BS_Commercial Banks'!J11+'BS_Specialized Banks'!J11</f>
        <v>1332.4369304401619</v>
      </c>
      <c r="K11" s="53">
        <f>'BS_Commercial Banks'!K11+'BS_Specialized Banks'!K11</f>
        <v>1370.5803908147968</v>
      </c>
      <c r="L11" s="53">
        <f>'BS_Commercial Banks'!L11+'BS_Specialized Banks'!L11</f>
        <v>1444.4749273894834</v>
      </c>
      <c r="M11" s="53">
        <f>'BS_Commercial Banks'!M11+'BS_Specialized Banks'!M11</f>
        <v>1457.3909375826224</v>
      </c>
      <c r="N11" s="53">
        <f>'BS_Commercial Banks'!N11+'BS_Specialized Banks'!N11</f>
        <v>1531.613952959403</v>
      </c>
      <c r="O11" s="53">
        <f>'BS_Commercial Banks'!O11+'BS_Specialized Banks'!O11</f>
        <v>1579.8588475180154</v>
      </c>
      <c r="P11" s="53">
        <f>'BS_Commercial Banks'!P11+'BS_Specialized Banks'!P11</f>
        <v>1600.2218178756427</v>
      </c>
      <c r="Q11" s="53">
        <f>'BS_Commercial Banks'!Q11+'BS_Specialized Banks'!Q11</f>
        <v>1646.1212995370965</v>
      </c>
      <c r="R11" s="53">
        <f>'BS_Commercial Banks'!R11+'BS_Specialized Banks'!R11</f>
        <v>1664.6368394536316</v>
      </c>
      <c r="S11" s="53">
        <f>'BS_Commercial Banks'!S11+'BS_Specialized Banks'!S11</f>
        <v>1723.0838856724836</v>
      </c>
      <c r="T11" s="53">
        <f>'BS_Commercial Banks'!T11+'BS_Specialized Banks'!T11</f>
        <v>1743.8317833418275</v>
      </c>
      <c r="U11" s="53">
        <f>'BS_Commercial Banks'!U11+'BS_Specialized Banks'!U11</f>
        <v>1870.563255235282</v>
      </c>
      <c r="V11" s="53">
        <f>'BS_Commercial Banks'!V11+'BS_Specialized Banks'!V11</f>
        <v>1929.0948399678723</v>
      </c>
      <c r="W11" s="53">
        <f>'BS_Commercial Banks'!W11+'BS_Specialized Banks'!W11</f>
        <v>2008.2869984964912</v>
      </c>
      <c r="X11" s="53">
        <f>'BS_Commercial Banks'!X11+'BS_Specialized Banks'!X11</f>
        <v>2064.3608051880456</v>
      </c>
      <c r="Y11" s="53">
        <f>'BS_Commercial Banks'!Y11+'BS_Specialized Banks'!Y11</f>
        <v>2083.991926153112</v>
      </c>
      <c r="Z11" s="53">
        <f>'BS_Commercial Banks'!Z11+'BS_Specialized Banks'!Z11</f>
        <v>2136.8764243160676</v>
      </c>
      <c r="AA11" s="53">
        <f>'BS_Commercial Banks'!AA11+'BS_Specialized Banks'!AA11</f>
        <v>2300.674787080006</v>
      </c>
      <c r="AB11" s="53">
        <f>'BS_Commercial Banks'!AB11+'BS_Specialized Banks'!AB11</f>
        <v>2431.8984595967704</v>
      </c>
      <c r="AC11" s="53">
        <f>'BS_Commercial Banks'!AC11+'BS_Specialized Banks'!AC11</f>
        <v>2524.7749432566966</v>
      </c>
      <c r="AD11" s="53">
        <f>'BS_Commercial Banks'!AD11+'BS_Specialized Banks'!AD11</f>
        <v>2640.617593845348</v>
      </c>
      <c r="AE11" s="53">
        <f>'BS_Commercial Banks'!AE11+'BS_Specialized Banks'!AE11</f>
        <v>2729.35406176351</v>
      </c>
      <c r="AF11" s="53">
        <f>'BS_Commercial Banks'!AF11+'BS_Specialized Banks'!AF11</f>
        <v>2895.193090055782</v>
      </c>
      <c r="AG11" s="53">
        <f>'BS_Commercial Banks'!AG11+'BS_Specialized Banks'!AG11</f>
        <v>2903.46076147633</v>
      </c>
      <c r="AH11" s="92">
        <v>2986.0586897954317</v>
      </c>
      <c r="AI11" s="92">
        <v>3167.4408022708017</v>
      </c>
      <c r="AJ11" s="92">
        <v>3227.8214805800953</v>
      </c>
      <c r="AK11" s="92">
        <v>3306.039464125495</v>
      </c>
      <c r="AL11" s="92">
        <v>3529.3294211561333</v>
      </c>
      <c r="AM11" s="92">
        <v>3716.0926523198978</v>
      </c>
      <c r="AN11" s="92">
        <v>3883.3055045256037</v>
      </c>
      <c r="AO11" s="92">
        <v>3942.2142523821676</v>
      </c>
      <c r="AP11" s="92">
        <v>4071.12452130756</v>
      </c>
    </row>
    <row r="12" spans="1:42" ht="14.25">
      <c r="A12" s="12" t="s">
        <v>12</v>
      </c>
      <c r="B12" s="53">
        <f>'BS_Commercial Banks'!B12+'BS_Specialized Banks'!B12</f>
        <v>38.49306903097177</v>
      </c>
      <c r="C12" s="53">
        <f>'BS_Commercial Banks'!C12+'BS_Specialized Banks'!C12</f>
        <v>35.69829926532177</v>
      </c>
      <c r="D12" s="53">
        <f>'BS_Commercial Banks'!D12+'BS_Specialized Banks'!D12</f>
        <v>39.1196765659195</v>
      </c>
      <c r="E12" s="53">
        <f>'BS_Commercial Banks'!E12+'BS_Specialized Banks'!E12</f>
        <v>39.808005785008596</v>
      </c>
      <c r="F12" s="53">
        <f>'BS_Commercial Banks'!F12+'BS_Specialized Banks'!F12</f>
        <v>40.53590292406254</v>
      </c>
      <c r="G12" s="53">
        <f>'BS_Commercial Banks'!G12+'BS_Specialized Banks'!G12</f>
        <v>41.167821032215095</v>
      </c>
      <c r="H12" s="53">
        <f>'BS_Commercial Banks'!H12+'BS_Specialized Banks'!H12</f>
        <v>41.7160483313467</v>
      </c>
      <c r="I12" s="53">
        <f>'BS_Commercial Banks'!I12+'BS_Specialized Banks'!I12</f>
        <v>41.4240492658833</v>
      </c>
      <c r="J12" s="53">
        <f>'BS_Commercial Banks'!J12+'BS_Specialized Banks'!J12</f>
        <v>42.575973615911835</v>
      </c>
      <c r="K12" s="53">
        <f>'BS_Commercial Banks'!K12+'BS_Specialized Banks'!K12</f>
        <v>47.909024272495195</v>
      </c>
      <c r="L12" s="53">
        <f>'BS_Commercial Banks'!L12+'BS_Specialized Banks'!L12</f>
        <v>52.837252216763034</v>
      </c>
      <c r="M12" s="53">
        <f>'BS_Commercial Banks'!M12+'BS_Specialized Banks'!M12</f>
        <v>54.321482909456634</v>
      </c>
      <c r="N12" s="53">
        <f>'BS_Commercial Banks'!N12+'BS_Specialized Banks'!N12</f>
        <v>63.19270361393363</v>
      </c>
      <c r="O12" s="53">
        <f>'BS_Commercial Banks'!O12+'BS_Specialized Banks'!O12</f>
        <v>67.03982503353437</v>
      </c>
      <c r="P12" s="53">
        <f>'BS_Commercial Banks'!P12+'BS_Specialized Banks'!P12</f>
        <v>61.8766056368828</v>
      </c>
      <c r="Q12" s="53">
        <f>'BS_Commercial Banks'!Q12+'BS_Specialized Banks'!Q12</f>
        <v>66.93790495320795</v>
      </c>
      <c r="R12" s="53">
        <f>'BS_Commercial Banks'!R12+'BS_Specialized Banks'!R12</f>
        <v>77.84531721322446</v>
      </c>
      <c r="S12" s="53">
        <f>'BS_Commercial Banks'!S12+'BS_Specialized Banks'!S12</f>
        <v>92.76928573027463</v>
      </c>
      <c r="T12" s="53">
        <f>'BS_Commercial Banks'!T12+'BS_Specialized Banks'!T12</f>
        <v>92.52551587253487</v>
      </c>
      <c r="U12" s="53">
        <f>'BS_Commercial Banks'!U12+'BS_Specialized Banks'!U12</f>
        <v>92.27915017717162</v>
      </c>
      <c r="V12" s="53">
        <f>'BS_Commercial Banks'!V12+'BS_Specialized Banks'!V12</f>
        <v>96.83526162641444</v>
      </c>
      <c r="W12" s="53">
        <f>'BS_Commercial Banks'!W12+'BS_Specialized Banks'!W12</f>
        <v>100.58064831787146</v>
      </c>
      <c r="X12" s="53">
        <f>'BS_Commercial Banks'!X12+'BS_Specialized Banks'!X12</f>
        <v>102.10664735787432</v>
      </c>
      <c r="Y12" s="53">
        <f>'BS_Commercial Banks'!Y12+'BS_Specialized Banks'!Y12</f>
        <v>88.80963354200287</v>
      </c>
      <c r="Z12" s="53">
        <f>'BS_Commercial Banks'!Z12+'BS_Specialized Banks'!Z12</f>
        <v>101.4078509078831</v>
      </c>
      <c r="AA12" s="53">
        <f>'BS_Commercial Banks'!AA12+'BS_Specialized Banks'!AA12</f>
        <v>117.69616731909332</v>
      </c>
      <c r="AB12" s="53">
        <f>'BS_Commercial Banks'!AB12+'BS_Specialized Banks'!AB12</f>
        <v>130.09208973063073</v>
      </c>
      <c r="AC12" s="53">
        <f>'BS_Commercial Banks'!AC12+'BS_Specialized Banks'!AC12</f>
        <v>141.36351585742008</v>
      </c>
      <c r="AD12" s="53">
        <f>'BS_Commercial Banks'!AD12+'BS_Specialized Banks'!AD12</f>
        <v>159.6193314740607</v>
      </c>
      <c r="AE12" s="53">
        <f>'BS_Commercial Banks'!AE12+'BS_Specialized Banks'!AE12</f>
        <v>176.74978001797822</v>
      </c>
      <c r="AF12" s="53">
        <f>'BS_Commercial Banks'!AF12+'BS_Specialized Banks'!AF12</f>
        <v>182.75982285960782</v>
      </c>
      <c r="AG12" s="53">
        <f>'BS_Commercial Banks'!AG12+'BS_Specialized Banks'!AG12</f>
        <v>189.4921810644147</v>
      </c>
      <c r="AH12" s="92">
        <v>175.3891125757261</v>
      </c>
      <c r="AI12" s="92">
        <v>189.99642786847286</v>
      </c>
      <c r="AJ12" s="92">
        <v>182.11505366226575</v>
      </c>
      <c r="AK12" s="92">
        <v>180.1208978299616</v>
      </c>
      <c r="AL12" s="92">
        <v>182.12578308281203</v>
      </c>
      <c r="AM12" s="92">
        <v>198.21870303251978</v>
      </c>
      <c r="AN12" s="92">
        <v>211.922894267049</v>
      </c>
      <c r="AO12" s="92">
        <v>207.1214689090514</v>
      </c>
      <c r="AP12" s="92">
        <v>224.72173293963996</v>
      </c>
    </row>
    <row r="13" spans="1:42" ht="14.25">
      <c r="A13" s="11" t="s">
        <v>13</v>
      </c>
      <c r="B13" s="53">
        <f>'BS_Commercial Banks'!B13+'BS_Specialized Banks'!B13</f>
        <v>872.0921956458105</v>
      </c>
      <c r="C13" s="53">
        <f>'BS_Commercial Banks'!C13+'BS_Specialized Banks'!C13</f>
        <v>904.4503129009778</v>
      </c>
      <c r="D13" s="53">
        <f>'BS_Commercial Banks'!D13+'BS_Specialized Banks'!D13</f>
        <v>952.1155421615457</v>
      </c>
      <c r="E13" s="53">
        <f>'BS_Commercial Banks'!E13+'BS_Specialized Banks'!E13</f>
        <v>1010.7775573005039</v>
      </c>
      <c r="F13" s="53">
        <f>'BS_Commercial Banks'!F13+'BS_Specialized Banks'!F13</f>
        <v>1055.8985952976248</v>
      </c>
      <c r="G13" s="53">
        <f>'BS_Commercial Banks'!G13+'BS_Specialized Banks'!G13</f>
        <v>1108.8098317617378</v>
      </c>
      <c r="H13" s="53">
        <f>'BS_Commercial Banks'!H13+'BS_Specialized Banks'!H13</f>
        <v>1163.5803702036533</v>
      </c>
      <c r="I13" s="53">
        <f>'BS_Commercial Banks'!I13+'BS_Specialized Banks'!I13</f>
        <v>1227.8830743719125</v>
      </c>
      <c r="J13" s="53">
        <f>'BS_Commercial Banks'!J13+'BS_Specialized Banks'!J13</f>
        <v>1289.8609568242503</v>
      </c>
      <c r="K13" s="53">
        <f>'BS_Commercial Banks'!K13+'BS_Specialized Banks'!K13</f>
        <v>1322.6713665423017</v>
      </c>
      <c r="L13" s="53">
        <f>'BS_Commercial Banks'!L13+'BS_Specialized Banks'!L13</f>
        <v>1391.6376751727203</v>
      </c>
      <c r="M13" s="53">
        <f>'BS_Commercial Banks'!M13+'BS_Specialized Banks'!M13</f>
        <v>1403.0694546731659</v>
      </c>
      <c r="N13" s="53">
        <f>'BS_Commercial Banks'!N13+'BS_Specialized Banks'!N13</f>
        <v>1468.4212493454693</v>
      </c>
      <c r="O13" s="53">
        <f>'BS_Commercial Banks'!O13+'BS_Specialized Banks'!O13</f>
        <v>1512.8190224844814</v>
      </c>
      <c r="P13" s="53">
        <f>'BS_Commercial Banks'!P13+'BS_Specialized Banks'!P13</f>
        <v>1538.3452122387598</v>
      </c>
      <c r="Q13" s="53">
        <f>'BS_Commercial Banks'!Q13+'BS_Specialized Banks'!Q13</f>
        <v>1579.1833945838887</v>
      </c>
      <c r="R13" s="53">
        <f>'BS_Commercial Banks'!R13+'BS_Specialized Banks'!R13</f>
        <v>1586.8415142404072</v>
      </c>
      <c r="S13" s="53">
        <f>'BS_Commercial Banks'!S13+'BS_Specialized Banks'!S13</f>
        <v>1630.3145999422088</v>
      </c>
      <c r="T13" s="53">
        <f>'BS_Commercial Banks'!T13+'BS_Specialized Banks'!T13</f>
        <v>1651.3062674692928</v>
      </c>
      <c r="U13" s="53">
        <f>'BS_Commercial Banks'!U13+'BS_Specialized Banks'!U13</f>
        <v>1778.28410505811</v>
      </c>
      <c r="V13" s="53">
        <f>'BS_Commercial Banks'!V13+'BS_Specialized Banks'!V13</f>
        <v>1832.2595783414572</v>
      </c>
      <c r="W13" s="53">
        <f>'BS_Commercial Banks'!W13+'BS_Specialized Banks'!W13</f>
        <v>1911.9352561816766</v>
      </c>
      <c r="X13" s="53">
        <f>'BS_Commercial Banks'!X13+'BS_Specialized Banks'!X13</f>
        <v>1962.2541578301714</v>
      </c>
      <c r="Y13" s="53">
        <f>'BS_Commercial Banks'!Y13+'BS_Specialized Banks'!Y13</f>
        <v>1995.1822926111092</v>
      </c>
      <c r="Z13" s="53">
        <f>'BS_Commercial Banks'!Z13+'BS_Specialized Banks'!Z13</f>
        <v>2035.4685734081845</v>
      </c>
      <c r="AA13" s="53">
        <f>'BS_Commercial Banks'!AA13+'BS_Specialized Banks'!AA13</f>
        <v>2182.978619760913</v>
      </c>
      <c r="AB13" s="53">
        <f>'BS_Commercial Banks'!AB13+'BS_Specialized Banks'!AB13</f>
        <v>2301.8063698661394</v>
      </c>
      <c r="AC13" s="53">
        <f>'BS_Commercial Banks'!AC13+'BS_Specialized Banks'!AC13</f>
        <v>2383.411427399277</v>
      </c>
      <c r="AD13" s="53">
        <f>'BS_Commercial Banks'!AD13+'BS_Specialized Banks'!AD13</f>
        <v>2480.9982613712878</v>
      </c>
      <c r="AE13" s="53">
        <f>'BS_Commercial Banks'!AE13+'BS_Specialized Banks'!AE13</f>
        <v>2552.6042817455327</v>
      </c>
      <c r="AF13" s="53">
        <f>'BS_Commercial Banks'!AF13+'BS_Specialized Banks'!AF13</f>
        <v>2712.4332671961747</v>
      </c>
      <c r="AG13" s="53">
        <f>'BS_Commercial Banks'!AG13+'BS_Specialized Banks'!AG13</f>
        <v>2713.968580411915</v>
      </c>
      <c r="AH13" s="92">
        <v>2810.6695772197054</v>
      </c>
      <c r="AI13" s="92">
        <v>2977.4443744023283</v>
      </c>
      <c r="AJ13" s="92">
        <v>3045.7064269178295</v>
      </c>
      <c r="AK13" s="92">
        <v>3125.918566295534</v>
      </c>
      <c r="AL13" s="92">
        <v>3347.203638073321</v>
      </c>
      <c r="AM13" s="92">
        <v>3517.8739492873783</v>
      </c>
      <c r="AN13" s="92">
        <v>3671.382610258555</v>
      </c>
      <c r="AO13" s="92">
        <v>3735.092783473116</v>
      </c>
      <c r="AP13" s="92">
        <v>3846.40278836792</v>
      </c>
    </row>
    <row r="14" spans="1:42" ht="14.25">
      <c r="A14" s="11" t="s">
        <v>14</v>
      </c>
      <c r="B14" s="53">
        <f>'BS_Commercial Banks'!B14+'BS_Specialized Banks'!B14</f>
        <v>76.64193430826433</v>
      </c>
      <c r="C14" s="53">
        <f>'BS_Commercial Banks'!C14+'BS_Specialized Banks'!C14</f>
        <v>78.64865757752679</v>
      </c>
      <c r="D14" s="53">
        <f>'BS_Commercial Banks'!D14+'BS_Specialized Banks'!D14</f>
        <v>82.327873157374</v>
      </c>
      <c r="E14" s="53">
        <f>'BS_Commercial Banks'!E14+'BS_Specialized Banks'!E14</f>
        <v>88.187115114173</v>
      </c>
      <c r="F14" s="53">
        <f>'BS_Commercial Banks'!F14+'BS_Specialized Banks'!F14</f>
        <v>91.35209393009268</v>
      </c>
      <c r="G14" s="53">
        <f>'BS_Commercial Banks'!G14+'BS_Specialized Banks'!G14</f>
        <v>93.717805640091</v>
      </c>
      <c r="H14" s="53">
        <f>'BS_Commercial Banks'!H14+'BS_Specialized Banks'!H14</f>
        <v>96.59962058448716</v>
      </c>
      <c r="I14" s="53">
        <f>'BS_Commercial Banks'!I14+'BS_Specialized Banks'!I14</f>
        <v>96.99813215144844</v>
      </c>
      <c r="J14" s="53">
        <f>'BS_Commercial Banks'!J14+'BS_Specialized Banks'!J14</f>
        <v>96.6505663313592</v>
      </c>
      <c r="K14" s="53">
        <f>'BS_Commercial Banks'!K14+'BS_Specialized Banks'!K14</f>
        <v>97.91152530360142</v>
      </c>
      <c r="L14" s="53">
        <f>'BS_Commercial Banks'!L14+'BS_Specialized Banks'!L14</f>
        <v>98.0882753887312</v>
      </c>
      <c r="M14" s="53">
        <f>'BS_Commercial Banks'!M14+'BS_Specialized Banks'!M14</f>
        <v>115.745442640334</v>
      </c>
      <c r="N14" s="53">
        <f>'BS_Commercial Banks'!N14+'BS_Specialized Banks'!N14</f>
        <v>114.52143581487898</v>
      </c>
      <c r="O14" s="53">
        <f>'BS_Commercial Banks'!O14+'BS_Specialized Banks'!O14</f>
        <v>115.285712029582</v>
      </c>
      <c r="P14" s="53">
        <f>'BS_Commercial Banks'!P14+'BS_Specialized Banks'!P14</f>
        <v>117.37771512554497</v>
      </c>
      <c r="Q14" s="53">
        <f>'BS_Commercial Banks'!Q14+'BS_Specialized Banks'!Q14</f>
        <v>123.63850810782502</v>
      </c>
      <c r="R14" s="53">
        <f>'BS_Commercial Banks'!R14+'BS_Specialized Banks'!R14</f>
        <v>123.13671369257723</v>
      </c>
      <c r="S14" s="53">
        <f>'BS_Commercial Banks'!S14+'BS_Specialized Banks'!S14</f>
        <v>123.19039564865017</v>
      </c>
      <c r="T14" s="53">
        <f>'BS_Commercial Banks'!T14+'BS_Specialized Banks'!T14</f>
        <v>129.4850216271</v>
      </c>
      <c r="U14" s="53">
        <f>'BS_Commercial Banks'!U14+'BS_Specialized Banks'!U14</f>
        <v>130.37166729285002</v>
      </c>
      <c r="V14" s="53">
        <f>'BS_Commercial Banks'!V14+'BS_Specialized Banks'!V14</f>
        <v>112.6799135451348</v>
      </c>
      <c r="W14" s="53">
        <f>'BS_Commercial Banks'!W14+'BS_Specialized Banks'!W14</f>
        <v>144.65017683545116</v>
      </c>
      <c r="X14" s="53">
        <f>'BS_Commercial Banks'!X14+'BS_Specialized Banks'!X14</f>
        <v>151.40429193812278</v>
      </c>
      <c r="Y14" s="53">
        <f>'BS_Commercial Banks'!Y14+'BS_Specialized Banks'!Y14</f>
        <v>166.72261653110047</v>
      </c>
      <c r="Z14" s="53">
        <f>'BS_Commercial Banks'!Z14+'BS_Specialized Banks'!Z14</f>
        <v>163.86287496817</v>
      </c>
      <c r="AA14" s="53">
        <f>'BS_Commercial Banks'!AA14+'BS_Specialized Banks'!AA14</f>
        <v>162.09068084812446</v>
      </c>
      <c r="AB14" s="53">
        <f>'BS_Commercial Banks'!AB14+'BS_Specialized Banks'!AB14</f>
        <v>166.039391318168</v>
      </c>
      <c r="AC14" s="53">
        <f>'BS_Commercial Banks'!AC14+'BS_Specialized Banks'!AC14</f>
        <v>173.26674404799152</v>
      </c>
      <c r="AD14" s="53">
        <f>'BS_Commercial Banks'!AD14+'BS_Specialized Banks'!AD14</f>
        <v>171.304280826724</v>
      </c>
      <c r="AE14" s="53">
        <f>'BS_Commercial Banks'!AE14+'BS_Specialized Banks'!AE14</f>
        <v>171.37991670868286</v>
      </c>
      <c r="AF14" s="53">
        <f>'BS_Commercial Banks'!AF14+'BS_Specialized Banks'!AF14</f>
        <v>170.87305843599145</v>
      </c>
      <c r="AG14" s="53">
        <f>'BS_Commercial Banks'!AG14+'BS_Specialized Banks'!AG14</f>
        <v>173.10132112206344</v>
      </c>
      <c r="AH14" s="92">
        <v>168.01852994993</v>
      </c>
      <c r="AI14" s="92">
        <v>167.75072155026584</v>
      </c>
      <c r="AJ14" s="92">
        <v>164.24964546298986</v>
      </c>
      <c r="AK14" s="92">
        <v>171.061182137438</v>
      </c>
      <c r="AL14" s="92">
        <v>166.02913714983</v>
      </c>
      <c r="AM14" s="92">
        <v>169.58896397309786</v>
      </c>
      <c r="AN14" s="92">
        <v>167.36663666281999</v>
      </c>
      <c r="AO14" s="92">
        <v>170.40634143647998</v>
      </c>
      <c r="AP14" s="92">
        <v>179.14866551622998</v>
      </c>
    </row>
    <row r="15" spans="1:42" ht="14.25">
      <c r="A15" s="11" t="s">
        <v>15</v>
      </c>
      <c r="B15" s="53">
        <f>'BS_Commercial Banks'!B15+'BS_Specialized Banks'!B15</f>
        <v>37.77478152352099</v>
      </c>
      <c r="C15" s="53">
        <f>'BS_Commercial Banks'!C15+'BS_Specialized Banks'!C15</f>
        <v>49.17690881727307</v>
      </c>
      <c r="D15" s="53">
        <f>'BS_Commercial Banks'!D15+'BS_Specialized Banks'!D15</f>
        <v>41.47788541037174</v>
      </c>
      <c r="E15" s="53">
        <f>'BS_Commercial Banks'!E15+'BS_Specialized Banks'!E15</f>
        <v>37.758506668994244</v>
      </c>
      <c r="F15" s="53">
        <f>'BS_Commercial Banks'!F15+'BS_Specialized Banks'!F15</f>
        <v>54.21384891284933</v>
      </c>
      <c r="G15" s="53">
        <f>'BS_Commercial Banks'!G15+'BS_Specialized Banks'!G15</f>
        <v>59.967850048272716</v>
      </c>
      <c r="H15" s="53">
        <f>'BS_Commercial Banks'!H15+'BS_Specialized Banks'!H15</f>
        <v>50.83922669926979</v>
      </c>
      <c r="I15" s="53">
        <f>'BS_Commercial Banks'!I15+'BS_Specialized Banks'!I15</f>
        <v>47.63741281774037</v>
      </c>
      <c r="J15" s="53">
        <f>'BS_Commercial Banks'!J15+'BS_Specialized Banks'!J15</f>
        <v>43.60216067335583</v>
      </c>
      <c r="K15" s="53">
        <f>'BS_Commercial Banks'!K15+'BS_Specialized Banks'!K15</f>
        <v>53.10329143048823</v>
      </c>
      <c r="L15" s="53">
        <f>'BS_Commercial Banks'!L15+'BS_Specialized Banks'!L15</f>
        <v>65.1287781208444</v>
      </c>
      <c r="M15" s="53">
        <f>'BS_Commercial Banks'!M15+'BS_Specialized Banks'!M15</f>
        <v>54.719033232092826</v>
      </c>
      <c r="N15" s="53">
        <f>'BS_Commercial Banks'!N15+'BS_Specialized Banks'!N15</f>
        <v>65.9469224099818</v>
      </c>
      <c r="O15" s="53">
        <f>'BS_Commercial Banks'!O15+'BS_Specialized Banks'!O15</f>
        <v>74.4647183493648</v>
      </c>
      <c r="P15" s="53">
        <f>'BS_Commercial Banks'!P15+'BS_Specialized Banks'!P15</f>
        <v>59.21042933291582</v>
      </c>
      <c r="Q15" s="53">
        <f>'BS_Commercial Banks'!Q15+'BS_Specialized Banks'!Q15</f>
        <v>51.227350019783735</v>
      </c>
      <c r="R15" s="53">
        <f>'BS_Commercial Banks'!R15+'BS_Specialized Banks'!R15</f>
        <v>58.35708143774373</v>
      </c>
      <c r="S15" s="53">
        <f>'BS_Commercial Banks'!S15+'BS_Specialized Banks'!S15</f>
        <v>53.163227984859454</v>
      </c>
      <c r="T15" s="53">
        <f>'BS_Commercial Banks'!T15+'BS_Specialized Banks'!T15</f>
        <v>46.10710816841377</v>
      </c>
      <c r="U15" s="53">
        <f>'BS_Commercial Banks'!U15+'BS_Specialized Banks'!U15</f>
        <v>59.81250191817965</v>
      </c>
      <c r="V15" s="53">
        <f>'BS_Commercial Banks'!V15+'BS_Specialized Banks'!V15</f>
        <v>62.50632107533001</v>
      </c>
      <c r="W15" s="53">
        <f>'BS_Commercial Banks'!W15+'BS_Specialized Banks'!W15</f>
        <v>78.49054091766016</v>
      </c>
      <c r="X15" s="53">
        <f>'BS_Commercial Banks'!X15+'BS_Specialized Banks'!X15</f>
        <v>78.75506306586134</v>
      </c>
      <c r="Y15" s="53">
        <f>'BS_Commercial Banks'!Y15+'BS_Specialized Banks'!Y15</f>
        <v>73.7383246376092</v>
      </c>
      <c r="Z15" s="53">
        <f>'BS_Commercial Banks'!Z15+'BS_Specialized Banks'!Z15</f>
        <v>78.1669123661647</v>
      </c>
      <c r="AA15" s="53">
        <f>'BS_Commercial Banks'!AA15+'BS_Specialized Banks'!AA15</f>
        <v>93.27429098801166</v>
      </c>
      <c r="AB15" s="53">
        <f>'BS_Commercial Banks'!AB15+'BS_Specialized Banks'!AB15</f>
        <v>85.99510893691382</v>
      </c>
      <c r="AC15" s="53">
        <f>'BS_Commercial Banks'!AC15+'BS_Specialized Banks'!AC15</f>
        <v>89.2936072192799</v>
      </c>
      <c r="AD15" s="53">
        <f>'BS_Commercial Banks'!AD15+'BS_Specialized Banks'!AD15</f>
        <v>103.62581486274894</v>
      </c>
      <c r="AE15" s="53">
        <f>'BS_Commercial Banks'!AE15+'BS_Specialized Banks'!AE15</f>
        <v>128.28886650676873</v>
      </c>
      <c r="AF15" s="53">
        <f>'BS_Commercial Banks'!AF15+'BS_Specialized Banks'!AF15</f>
        <v>106.74664413271569</v>
      </c>
      <c r="AG15" s="53">
        <f>'BS_Commercial Banks'!AG15+'BS_Specialized Banks'!AG15</f>
        <v>144.6481418398207</v>
      </c>
      <c r="AH15" s="92">
        <v>104.5749541009896</v>
      </c>
      <c r="AI15" s="92">
        <v>160.54322942374645</v>
      </c>
      <c r="AJ15" s="92">
        <v>164.38351740642656</v>
      </c>
      <c r="AK15" s="92">
        <v>138.89282407932728</v>
      </c>
      <c r="AL15" s="92">
        <v>160.3001008562522</v>
      </c>
      <c r="AM15" s="92">
        <v>175.77843885054855</v>
      </c>
      <c r="AN15" s="92">
        <v>197.32830832268334</v>
      </c>
      <c r="AO15" s="92">
        <v>148.0193998721718</v>
      </c>
      <c r="AP15" s="92">
        <v>134.60165652457988</v>
      </c>
    </row>
    <row r="16" spans="1:42" ht="14.25">
      <c r="A16" s="13" t="s">
        <v>16</v>
      </c>
      <c r="B16" s="66">
        <f>SUM(B5+B6+B7+B8+B9+B10+B13+B14+B15)</f>
        <v>1573.0019089856678</v>
      </c>
      <c r="C16" s="66">
        <f aca="true" t="shared" si="0" ref="C16:AG16">SUM(C5+C6+C7+C8+C9+C10+C13+C14+C15)</f>
        <v>1767.589306537704</v>
      </c>
      <c r="D16" s="66">
        <f t="shared" si="0"/>
        <v>1788.5395157414212</v>
      </c>
      <c r="E16" s="66">
        <f t="shared" si="0"/>
        <v>1802.6845349925022</v>
      </c>
      <c r="F16" s="66">
        <f t="shared" si="0"/>
        <v>1863.953107772497</v>
      </c>
      <c r="G16" s="66">
        <f t="shared" si="0"/>
        <v>2000.021678662006</v>
      </c>
      <c r="H16" s="66">
        <f t="shared" si="0"/>
        <v>2047.3611157479643</v>
      </c>
      <c r="I16" s="66">
        <f t="shared" si="0"/>
        <v>2132.540091954869</v>
      </c>
      <c r="J16" s="66">
        <f t="shared" si="0"/>
        <v>2183.5169500507204</v>
      </c>
      <c r="K16" s="66">
        <f t="shared" si="0"/>
        <v>2278.169538435351</v>
      </c>
      <c r="L16" s="66">
        <f t="shared" si="0"/>
        <v>2246.476581600643</v>
      </c>
      <c r="M16" s="66">
        <f t="shared" si="0"/>
        <v>2379.532346524622</v>
      </c>
      <c r="N16" s="66">
        <f t="shared" si="0"/>
        <v>2430.6708660509294</v>
      </c>
      <c r="O16" s="66">
        <f t="shared" si="0"/>
        <v>2571.661107787593</v>
      </c>
      <c r="P16" s="66">
        <f t="shared" si="0"/>
        <v>2631.007833372718</v>
      </c>
      <c r="Q16" s="66">
        <f t="shared" si="0"/>
        <v>2685.485256414801</v>
      </c>
      <c r="R16" s="66">
        <f t="shared" si="0"/>
        <v>2807.2150961997104</v>
      </c>
      <c r="S16" s="66">
        <f t="shared" si="0"/>
        <v>2824.2301797886325</v>
      </c>
      <c r="T16" s="66">
        <f t="shared" si="0"/>
        <v>2906.0232884030365</v>
      </c>
      <c r="U16" s="66">
        <f t="shared" si="0"/>
        <v>3090.7264357655295</v>
      </c>
      <c r="V16" s="66">
        <f t="shared" si="0"/>
        <v>3164.179088993475</v>
      </c>
      <c r="W16" s="66">
        <f t="shared" si="0"/>
        <v>3251.6783293900144</v>
      </c>
      <c r="X16" s="66">
        <f t="shared" si="0"/>
        <v>3281.935574097575</v>
      </c>
      <c r="Y16" s="66">
        <f t="shared" si="0"/>
        <v>3476.3131784609186</v>
      </c>
      <c r="Z16" s="66">
        <f t="shared" si="0"/>
        <v>3643.0300364360005</v>
      </c>
      <c r="AA16" s="66">
        <f t="shared" si="0"/>
        <v>3853.5347125834865</v>
      </c>
      <c r="AB16" s="66">
        <f t="shared" si="0"/>
        <v>4028.0894544840185</v>
      </c>
      <c r="AC16" s="66">
        <f t="shared" si="0"/>
        <v>4310.333510450495</v>
      </c>
      <c r="AD16" s="66">
        <f t="shared" si="0"/>
        <v>4501.635502320389</v>
      </c>
      <c r="AE16" s="66">
        <f t="shared" si="0"/>
        <v>4623.769827242288</v>
      </c>
      <c r="AF16" s="66">
        <f t="shared" si="0"/>
        <v>4853.6146942134465</v>
      </c>
      <c r="AG16" s="66">
        <f t="shared" si="0"/>
        <v>5063.93044105824</v>
      </c>
      <c r="AH16" s="104">
        <v>5277.335149726574</v>
      </c>
      <c r="AI16" s="104">
        <v>5491.805175276536</v>
      </c>
      <c r="AJ16" s="104">
        <v>5832.0358110341585</v>
      </c>
      <c r="AK16" s="104">
        <v>5992.960502522061</v>
      </c>
      <c r="AL16" s="104">
        <v>6057.066605417622</v>
      </c>
      <c r="AM16" s="104">
        <v>6484.828331495068</v>
      </c>
      <c r="AN16" s="104">
        <v>6720.576241310338</v>
      </c>
      <c r="AO16" s="104">
        <v>7304.332401472866</v>
      </c>
      <c r="AP16" s="104">
        <v>7364.78827898068</v>
      </c>
    </row>
    <row r="17" spans="1:42" ht="14.25">
      <c r="A17" s="10" t="s">
        <v>17</v>
      </c>
      <c r="B17" s="58"/>
      <c r="C17" s="58"/>
      <c r="D17" s="58"/>
      <c r="E17" s="58"/>
      <c r="F17" s="58"/>
      <c r="G17" s="58"/>
      <c r="H17" s="5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44"/>
      <c r="Z17" s="19"/>
      <c r="AA17" s="19"/>
      <c r="AB17" s="1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ht="14.25">
      <c r="A18" s="11" t="s">
        <v>18</v>
      </c>
      <c r="B18" s="53">
        <f>'BS_Commercial Banks'!B18+'BS_Specialized Banks'!B18</f>
        <v>171.62149498661168</v>
      </c>
      <c r="C18" s="53">
        <f>'BS_Commercial Banks'!C18+'BS_Specialized Banks'!C18</f>
        <v>185.92384799717126</v>
      </c>
      <c r="D18" s="53">
        <f>'BS_Commercial Banks'!D18+'BS_Specialized Banks'!D18</f>
        <v>176.3220828979257</v>
      </c>
      <c r="E18" s="53">
        <f>'BS_Commercial Banks'!E18+'BS_Specialized Banks'!E18</f>
        <v>174.5674634804514</v>
      </c>
      <c r="F18" s="53">
        <f>'BS_Commercial Banks'!F18+'BS_Specialized Banks'!F18</f>
        <v>173.81087076955902</v>
      </c>
      <c r="G18" s="53">
        <f>'BS_Commercial Banks'!G18+'BS_Specialized Banks'!G18</f>
        <v>217.43173587294783</v>
      </c>
      <c r="H18" s="53">
        <f>'BS_Commercial Banks'!H18+'BS_Specialized Banks'!H18</f>
        <v>227.59305773238412</v>
      </c>
      <c r="I18" s="53">
        <f>'BS_Commercial Banks'!I18+'BS_Specialized Banks'!I18</f>
        <v>256.1745413434474</v>
      </c>
      <c r="J18" s="53">
        <f>'BS_Commercial Banks'!J18+'BS_Specialized Banks'!J18</f>
        <v>245.63404398391805</v>
      </c>
      <c r="K18" s="53">
        <f>'BS_Commercial Banks'!K18+'BS_Specialized Banks'!K18</f>
        <v>265.11695976487744</v>
      </c>
      <c r="L18" s="53">
        <f>'BS_Commercial Banks'!L18+'BS_Specialized Banks'!L18</f>
        <v>300.1509130451879</v>
      </c>
      <c r="M18" s="53">
        <f>'BS_Commercial Banks'!M18+'BS_Specialized Banks'!M18</f>
        <v>312.7332710668531</v>
      </c>
      <c r="N18" s="53">
        <f>'BS_Commercial Banks'!N18+'BS_Specialized Banks'!N18</f>
        <v>302.4953506302667</v>
      </c>
      <c r="O18" s="53">
        <f>'BS_Commercial Banks'!O18+'BS_Specialized Banks'!O18</f>
        <v>334.7387350479226</v>
      </c>
      <c r="P18" s="53">
        <f>'BS_Commercial Banks'!P18+'BS_Specialized Banks'!P18</f>
        <v>386.3423011172183</v>
      </c>
      <c r="Q18" s="53">
        <f>'BS_Commercial Banks'!Q18+'BS_Specialized Banks'!Q18</f>
        <v>396.218634055905</v>
      </c>
      <c r="R18" s="53">
        <f>'BS_Commercial Banks'!R18+'BS_Specialized Banks'!R18</f>
        <v>425.5773373252764</v>
      </c>
      <c r="S18" s="53">
        <f>'BS_Commercial Banks'!S18+'BS_Specialized Banks'!S18</f>
        <v>400.71850547090776</v>
      </c>
      <c r="T18" s="53">
        <f>'BS_Commercial Banks'!T18+'BS_Specialized Banks'!T18</f>
        <v>417.9548685832593</v>
      </c>
      <c r="U18" s="53">
        <f>'BS_Commercial Banks'!U18+'BS_Specialized Banks'!U18</f>
        <v>423.1349300170416</v>
      </c>
      <c r="V18" s="53">
        <f>'BS_Commercial Banks'!V18+'BS_Specialized Banks'!V18</f>
        <v>416.25065037473917</v>
      </c>
      <c r="W18" s="53">
        <f>'BS_Commercial Banks'!W18+'BS_Specialized Banks'!W18</f>
        <v>438.1086300532145</v>
      </c>
      <c r="X18" s="53">
        <f>'BS_Commercial Banks'!X18+'BS_Specialized Banks'!X18</f>
        <v>432.22746975709504</v>
      </c>
      <c r="Y18" s="53">
        <f>'BS_Commercial Banks'!Y18+'BS_Specialized Banks'!Y18</f>
        <v>445.4350975554719</v>
      </c>
      <c r="Z18" s="53">
        <f>'BS_Commercial Banks'!Z18+'BS_Specialized Banks'!Z18</f>
        <v>556.720910426734</v>
      </c>
      <c r="AA18" s="53">
        <f>'BS_Commercial Banks'!AA18+'BS_Specialized Banks'!AA18</f>
        <v>575.9085670310859</v>
      </c>
      <c r="AB18" s="53">
        <f>'BS_Commercial Banks'!AB18+'BS_Specialized Banks'!AB18</f>
        <v>629.2901074143523</v>
      </c>
      <c r="AC18" s="53">
        <f>'BS_Commercial Banks'!AC18+'BS_Specialized Banks'!AC18</f>
        <v>707.2992801475705</v>
      </c>
      <c r="AD18" s="53">
        <f>'BS_Commercial Banks'!AD18+'BS_Specialized Banks'!AD18</f>
        <v>699.1199158748075</v>
      </c>
      <c r="AE18" s="53">
        <f>'BS_Commercial Banks'!AE18+'BS_Specialized Banks'!AE18</f>
        <v>710.5526701690194</v>
      </c>
      <c r="AF18" s="53">
        <f>'BS_Commercial Banks'!AF18+'BS_Specialized Banks'!AF18</f>
        <v>760.4953183826051</v>
      </c>
      <c r="AG18" s="53">
        <f>'BS_Commercial Banks'!AG18+'BS_Specialized Banks'!AG18</f>
        <v>771.6409447155186</v>
      </c>
      <c r="AH18" s="92">
        <v>757.2618548684335</v>
      </c>
      <c r="AI18" s="92">
        <v>906.623211261175</v>
      </c>
      <c r="AJ18" s="92">
        <v>956.6320032286122</v>
      </c>
      <c r="AK18" s="92">
        <v>1078.8696546531753</v>
      </c>
      <c r="AL18" s="92">
        <v>982.9321575296999</v>
      </c>
      <c r="AM18" s="92">
        <v>1087.0033648269941</v>
      </c>
      <c r="AN18" s="92">
        <v>1016.4934029414344</v>
      </c>
      <c r="AO18" s="92">
        <v>969.4661371507797</v>
      </c>
      <c r="AP18" s="92">
        <v>980.96869587171</v>
      </c>
    </row>
    <row r="19" spans="1:42" ht="14.25">
      <c r="A19" s="11" t="s">
        <v>19</v>
      </c>
      <c r="B19" s="53">
        <f>'BS_Commercial Banks'!B19+'BS_Specialized Banks'!B19</f>
        <v>0.02781441892</v>
      </c>
      <c r="C19" s="53">
        <f>'BS_Commercial Banks'!C19+'BS_Specialized Banks'!C19</f>
        <v>0.012397616</v>
      </c>
      <c r="D19" s="53">
        <f>'BS_Commercial Banks'!D19+'BS_Specialized Banks'!D19</f>
        <v>0.012397171</v>
      </c>
      <c r="E19" s="53">
        <f>'BS_Commercial Banks'!E19+'BS_Specialized Banks'!E19</f>
        <v>0.000113</v>
      </c>
      <c r="F19" s="53">
        <f>'BS_Commercial Banks'!F19+'BS_Specialized Banks'!F19</f>
        <v>0.000113</v>
      </c>
      <c r="G19" s="53">
        <f>'BS_Commercial Banks'!G19+'BS_Specialized Banks'!G19</f>
        <v>0.000112</v>
      </c>
      <c r="H19" s="53">
        <f>'BS_Commercial Banks'!H19+'BS_Specialized Banks'!H19</f>
        <v>0.000111746</v>
      </c>
      <c r="I19" s="53">
        <f>'BS_Commercial Banks'!I19+'BS_Specialized Banks'!I19</f>
        <v>0.000111746</v>
      </c>
      <c r="J19" s="53">
        <f>'BS_Commercial Banks'!J19+'BS_Specialized Banks'!J19</f>
        <v>0.091042746</v>
      </c>
      <c r="K19" s="53">
        <f>'BS_Commercial Banks'!K19+'BS_Specialized Banks'!K19</f>
        <v>0.000111746</v>
      </c>
      <c r="L19" s="53">
        <f>'BS_Commercial Banks'!L19+'BS_Specialized Banks'!L19</f>
        <v>0.000111746</v>
      </c>
      <c r="M19" s="53">
        <f>'BS_Commercial Banks'!M19+'BS_Specialized Banks'!M19</f>
        <v>0.000111746</v>
      </c>
      <c r="N19" s="53">
        <f>'BS_Commercial Banks'!N19+'BS_Specialized Banks'!N19</f>
        <v>0.03131706</v>
      </c>
      <c r="O19" s="53">
        <f>'BS_Commercial Banks'!O19+'BS_Specialized Banks'!O19</f>
        <v>0</v>
      </c>
      <c r="P19" s="53">
        <f>'BS_Commercial Banks'!P19+'BS_Specialized Banks'!P19</f>
        <v>0.0029029380000000003</v>
      </c>
      <c r="Q19" s="53">
        <f>'BS_Commercial Banks'!Q19+'BS_Specialized Banks'!Q19</f>
        <v>0.002959182</v>
      </c>
      <c r="R19" s="53">
        <f>'BS_Commercial Banks'!R19+'BS_Specialized Banks'!R19</f>
        <v>8.75945058573</v>
      </c>
      <c r="S19" s="53">
        <f>'BS_Commercial Banks'!S19+'BS_Specialized Banks'!S19</f>
        <v>0.0030144602700000016</v>
      </c>
      <c r="T19" s="53">
        <f>'BS_Commercial Banks'!T19+'BS_Specialized Banks'!T19</f>
        <v>0.007535666950000049</v>
      </c>
      <c r="U19" s="53">
        <f>'BS_Commercial Banks'!U19+'BS_Specialized Banks'!U19</f>
        <v>0.013094015340000001</v>
      </c>
      <c r="V19" s="53">
        <f>'BS_Commercial Banks'!V19+'BS_Specialized Banks'!V19</f>
        <v>0.03245698449</v>
      </c>
      <c r="W19" s="53">
        <f>'BS_Commercial Banks'!W19+'BS_Specialized Banks'!W19</f>
        <v>0.003399924</v>
      </c>
      <c r="X19" s="53">
        <f>'BS_Commercial Banks'!X19+'BS_Specialized Banks'!X19</f>
        <v>0</v>
      </c>
      <c r="Y19" s="53">
        <f>'BS_Commercial Banks'!Y19+'BS_Specialized Banks'!Y19</f>
        <v>0.0035456061600000004</v>
      </c>
      <c r="Z19" s="53">
        <f>'BS_Commercial Banks'!Z19+'BS_Specialized Banks'!Z19</f>
        <v>0.003513774</v>
      </c>
      <c r="AA19" s="53">
        <f>'BS_Commercial Banks'!AA19+'BS_Specialized Banks'!AA19</f>
        <v>0.003674</v>
      </c>
      <c r="AB19" s="53">
        <f>'BS_Commercial Banks'!AB19+'BS_Specialized Banks'!AB19</f>
        <v>0.003519801</v>
      </c>
      <c r="AC19" s="53">
        <f>'BS_Commercial Banks'!AC19+'BS_Specialized Banks'!AC19</f>
        <v>22.03115534294</v>
      </c>
      <c r="AD19" s="53">
        <f>'BS_Commercial Banks'!AD19+'BS_Specialized Banks'!AD19</f>
        <v>25.606340852313192</v>
      </c>
      <c r="AE19" s="53">
        <f>'BS_Commercial Banks'!AE19+'BS_Specialized Banks'!AE19</f>
        <v>14.628132326300001</v>
      </c>
      <c r="AF19" s="53">
        <f>'BS_Commercial Banks'!AF19+'BS_Specialized Banks'!AF19</f>
        <v>15.233822556610003</v>
      </c>
      <c r="AG19" s="53">
        <f>'BS_Commercial Banks'!AG19+'BS_Specialized Banks'!AG19</f>
        <v>20.77791122066</v>
      </c>
      <c r="AH19" s="92">
        <v>17.691600464529998</v>
      </c>
      <c r="AI19" s="92">
        <v>16.24901594605</v>
      </c>
      <c r="AJ19" s="92">
        <v>20.119731639519998</v>
      </c>
      <c r="AK19" s="92">
        <v>21.32880269453</v>
      </c>
      <c r="AL19" s="92">
        <v>38.059933861880005</v>
      </c>
      <c r="AM19" s="92">
        <v>73.13559521500001</v>
      </c>
      <c r="AN19" s="92">
        <v>32.44717462999999</v>
      </c>
      <c r="AO19" s="92">
        <v>29.490116585000003</v>
      </c>
      <c r="AP19" s="92">
        <v>31.942390368999998</v>
      </c>
    </row>
    <row r="20" spans="1:42" ht="14.25">
      <c r="A20" s="11" t="s">
        <v>20</v>
      </c>
      <c r="B20" s="53">
        <f>'BS_Commercial Banks'!B20+'BS_Specialized Banks'!B20</f>
        <v>1057.897178357576</v>
      </c>
      <c r="C20" s="53">
        <f>'BS_Commercial Banks'!C20+'BS_Specialized Banks'!C20</f>
        <v>1230.8326550778668</v>
      </c>
      <c r="D20" s="53">
        <f>'BS_Commercial Banks'!D20+'BS_Specialized Banks'!D20</f>
        <v>1243.284307727685</v>
      </c>
      <c r="E20" s="53">
        <f>'BS_Commercial Banks'!E20+'BS_Specialized Banks'!E20</f>
        <v>1233.2460145687853</v>
      </c>
      <c r="F20" s="53">
        <f>'BS_Commercial Banks'!F20+'BS_Specialized Banks'!F20</f>
        <v>1265.5098968134298</v>
      </c>
      <c r="G20" s="53">
        <f>'BS_Commercial Banks'!G20+'BS_Specialized Banks'!G20</f>
        <v>1366.4639186421282</v>
      </c>
      <c r="H20" s="53">
        <f>'BS_Commercial Banks'!H20+'BS_Specialized Banks'!H20</f>
        <v>1386.1472153704199</v>
      </c>
      <c r="I20" s="53">
        <f>'BS_Commercial Banks'!I20+'BS_Specialized Banks'!I20</f>
        <v>1417.9331819641213</v>
      </c>
      <c r="J20" s="53">
        <f>'BS_Commercial Banks'!J20+'BS_Specialized Banks'!J20</f>
        <v>1445.1744277651885</v>
      </c>
      <c r="K20" s="53">
        <f>'BS_Commercial Banks'!K20+'BS_Specialized Banks'!K20</f>
        <v>1507.061212560307</v>
      </c>
      <c r="L20" s="53">
        <f>'BS_Commercial Banks'!L20+'BS_Specialized Banks'!L20</f>
        <v>1437.078602245468</v>
      </c>
      <c r="M20" s="53">
        <f>'BS_Commercial Banks'!M20+'BS_Specialized Banks'!M20</f>
        <v>1530.304055262928</v>
      </c>
      <c r="N20" s="53">
        <f>'BS_Commercial Banks'!N20+'BS_Specialized Banks'!N20</f>
        <v>1579.7583635303506</v>
      </c>
      <c r="O20" s="53">
        <f>'BS_Commercial Banks'!O20+'BS_Specialized Banks'!O20</f>
        <v>1674.3758863676712</v>
      </c>
      <c r="P20" s="53">
        <f>'BS_Commercial Banks'!P20+'BS_Specialized Banks'!P20</f>
        <v>1680.0767998855347</v>
      </c>
      <c r="Q20" s="53">
        <f>'BS_Commercial Banks'!Q20+'BS_Specialized Banks'!Q20</f>
        <v>1722.6004227133872</v>
      </c>
      <c r="R20" s="53">
        <f>'BS_Commercial Banks'!R20+'BS_Specialized Banks'!R20</f>
        <v>1803.4136837239516</v>
      </c>
      <c r="S20" s="53">
        <f>'BS_Commercial Banks'!S20+'BS_Specialized Banks'!S20</f>
        <v>1832.9611016888348</v>
      </c>
      <c r="T20" s="53">
        <f>'BS_Commercial Banks'!T20+'BS_Specialized Banks'!T20</f>
        <v>1876.099324224719</v>
      </c>
      <c r="U20" s="53">
        <f>'BS_Commercial Banks'!U20+'BS_Specialized Banks'!U20</f>
        <v>1965.194520028152</v>
      </c>
      <c r="V20" s="53">
        <f>'BS_Commercial Banks'!V20+'BS_Specialized Banks'!V20</f>
        <v>2055.2507215163855</v>
      </c>
      <c r="W20" s="53">
        <f>'BS_Commercial Banks'!W20+'BS_Specialized Banks'!W20</f>
        <v>2071.998774139828</v>
      </c>
      <c r="X20" s="53">
        <f>'BS_Commercial Banks'!X20+'BS_Specialized Banks'!X20</f>
        <v>2085.0000117487925</v>
      </c>
      <c r="Y20" s="53">
        <f>'BS_Commercial Banks'!Y20+'BS_Specialized Banks'!Y20</f>
        <v>2184.168744190807</v>
      </c>
      <c r="Z20" s="53">
        <f>'BS_Commercial Banks'!Z20+'BS_Specialized Banks'!Z20</f>
        <v>2269.673390911848</v>
      </c>
      <c r="AA20" s="53">
        <f>'BS_Commercial Banks'!AA20+'BS_Specialized Banks'!AA20</f>
        <v>2440.859020555352</v>
      </c>
      <c r="AB20" s="53">
        <f>'BS_Commercial Banks'!AB20+'BS_Specialized Banks'!AB20</f>
        <v>2550.554938200454</v>
      </c>
      <c r="AC20" s="53">
        <f>'BS_Commercial Banks'!AC20+'BS_Specialized Banks'!AC20</f>
        <v>2647.254727316107</v>
      </c>
      <c r="AD20" s="53">
        <f>'BS_Commercial Banks'!AD20+'BS_Specialized Banks'!AD20</f>
        <v>2800.667843243635</v>
      </c>
      <c r="AE20" s="53">
        <f>'BS_Commercial Banks'!AE20+'BS_Specialized Banks'!AE20</f>
        <v>2835.792533889964</v>
      </c>
      <c r="AF20" s="53">
        <f>'BS_Commercial Banks'!AF20+'BS_Specialized Banks'!AF20</f>
        <v>2970.6394800772227</v>
      </c>
      <c r="AG20" s="53">
        <f>'BS_Commercial Banks'!AG20+'BS_Specialized Banks'!AG20</f>
        <v>3087.273778703498</v>
      </c>
      <c r="AH20" s="92">
        <v>3344.5414961136667</v>
      </c>
      <c r="AI20" s="92">
        <v>3375.4258369650956</v>
      </c>
      <c r="AJ20" s="92">
        <v>3568.0662497720614</v>
      </c>
      <c r="AK20" s="92">
        <v>3600.333567392023</v>
      </c>
      <c r="AL20" s="92">
        <v>3653.1413377011695</v>
      </c>
      <c r="AM20" s="92">
        <v>3874.4310711007734</v>
      </c>
      <c r="AN20" s="92">
        <v>4170.680471266345</v>
      </c>
      <c r="AO20" s="92">
        <v>4769.819355302984</v>
      </c>
      <c r="AP20" s="92">
        <v>4872.85612697356</v>
      </c>
    </row>
    <row r="21" spans="1:42" ht="14.25">
      <c r="A21" s="11" t="s">
        <v>21</v>
      </c>
      <c r="B21" s="53">
        <f>'BS_Commercial Banks'!B21+'BS_Specialized Banks'!B21</f>
        <v>1.4724074698264997</v>
      </c>
      <c r="C21" s="53">
        <f>'BS_Commercial Banks'!C21+'BS_Specialized Banks'!C21</f>
        <v>0.9718157984471</v>
      </c>
      <c r="D21" s="53">
        <f>'BS_Commercial Banks'!D21+'BS_Specialized Banks'!D21</f>
        <v>1.7549191822942</v>
      </c>
      <c r="E21" s="53">
        <f>'BS_Commercial Banks'!E21+'BS_Specialized Banks'!E21</f>
        <v>1.844198481406</v>
      </c>
      <c r="F21" s="53">
        <f>'BS_Commercial Banks'!F21+'BS_Specialized Banks'!F21</f>
        <v>12.027695733138138</v>
      </c>
      <c r="G21" s="53">
        <f>'BS_Commercial Banks'!G21+'BS_Specialized Banks'!G21</f>
        <v>3.0256191370845995</v>
      </c>
      <c r="H21" s="53">
        <f>'BS_Commercial Banks'!H21+'BS_Specialized Banks'!H21</f>
        <v>4.93718296613</v>
      </c>
      <c r="I21" s="53">
        <f>'BS_Commercial Banks'!I21+'BS_Specialized Banks'!I21</f>
        <v>2.54947034024</v>
      </c>
      <c r="J21" s="53">
        <f>'BS_Commercial Banks'!J21+'BS_Specialized Banks'!J21</f>
        <v>1.7817001912500001</v>
      </c>
      <c r="K21" s="53">
        <f>'BS_Commercial Banks'!K21+'BS_Specialized Banks'!K21</f>
        <v>6.32764338578</v>
      </c>
      <c r="L21" s="53">
        <f>'BS_Commercial Banks'!L21+'BS_Specialized Banks'!L21</f>
        <v>5.7321282766277</v>
      </c>
      <c r="M21" s="53">
        <f>'BS_Commercial Banks'!M21+'BS_Specialized Banks'!M21</f>
        <v>7.743318829930001</v>
      </c>
      <c r="N21" s="53">
        <f>'BS_Commercial Banks'!N21+'BS_Specialized Banks'!N21</f>
        <v>4.64325215735</v>
      </c>
      <c r="O21" s="53">
        <f>'BS_Commercial Banks'!O21+'BS_Specialized Banks'!O21</f>
        <v>5.108288851459999</v>
      </c>
      <c r="P21" s="53">
        <f>'BS_Commercial Banks'!P21+'BS_Specialized Banks'!P21</f>
        <v>4.9707049341384995</v>
      </c>
      <c r="Q21" s="53">
        <f>'BS_Commercial Banks'!Q21+'BS_Specialized Banks'!Q21</f>
        <v>7.292342000545689</v>
      </c>
      <c r="R21" s="53">
        <f>'BS_Commercial Banks'!R21+'BS_Specialized Banks'!R21</f>
        <v>5.997513424648839</v>
      </c>
      <c r="S21" s="53">
        <f>'BS_Commercial Banks'!S21+'BS_Specialized Banks'!S21</f>
        <v>9.685310666724922</v>
      </c>
      <c r="T21" s="53">
        <f>'BS_Commercial Banks'!T21+'BS_Specialized Banks'!T21</f>
        <v>10.364552077218788</v>
      </c>
      <c r="U21" s="53">
        <f>'BS_Commercial Banks'!U21+'BS_Specialized Banks'!U21</f>
        <v>26.03737707068059</v>
      </c>
      <c r="V21" s="53">
        <f>'BS_Commercial Banks'!V21+'BS_Specialized Banks'!V21</f>
        <v>29.571201060537764</v>
      </c>
      <c r="W21" s="53">
        <f>'BS_Commercial Banks'!W21+'BS_Specialized Banks'!W21</f>
        <v>26.90951060257263</v>
      </c>
      <c r="X21" s="53">
        <f>'BS_Commercial Banks'!X21+'BS_Specialized Banks'!X21</f>
        <v>32.5486620816901</v>
      </c>
      <c r="Y21" s="53">
        <f>'BS_Commercial Banks'!Y21+'BS_Specialized Banks'!Y21</f>
        <v>68.51378274744978</v>
      </c>
      <c r="Z21" s="53">
        <f>'BS_Commercial Banks'!Z21+'BS_Specialized Banks'!Z21</f>
        <v>13.775979869384694</v>
      </c>
      <c r="AA21" s="53">
        <f>'BS_Commercial Banks'!AA21+'BS_Specialized Banks'!AA21</f>
        <v>23.128758036771885</v>
      </c>
      <c r="AB21" s="53">
        <f>'BS_Commercial Banks'!AB21+'BS_Specialized Banks'!AB21</f>
        <v>25.823423309834332</v>
      </c>
      <c r="AC21" s="53">
        <f>'BS_Commercial Banks'!AC21+'BS_Specialized Banks'!AC21</f>
        <v>26.737788402207315</v>
      </c>
      <c r="AD21" s="53">
        <f>'BS_Commercial Banks'!AD21+'BS_Specialized Banks'!AD21</f>
        <v>49.18503607848581</v>
      </c>
      <c r="AE21" s="53">
        <f>'BS_Commercial Banks'!AE21+'BS_Specialized Banks'!AE21</f>
        <v>47.29971428208954</v>
      </c>
      <c r="AF21" s="53">
        <f>'BS_Commercial Banks'!AF21+'BS_Specialized Banks'!AF21</f>
        <v>67.02015098150977</v>
      </c>
      <c r="AG21" s="53">
        <f>'BS_Commercial Banks'!AG21+'BS_Specialized Banks'!AG21</f>
        <v>62.26319232651561</v>
      </c>
      <c r="AH21" s="92">
        <v>36.9550636003632</v>
      </c>
      <c r="AI21" s="92">
        <v>36.988118838567694</v>
      </c>
      <c r="AJ21" s="92">
        <v>390.8359699916363</v>
      </c>
      <c r="AK21" s="92">
        <v>458.31260693435166</v>
      </c>
      <c r="AL21" s="92">
        <v>73.12553965392999</v>
      </c>
      <c r="AM21" s="92">
        <v>37.99825157666</v>
      </c>
      <c r="AN21" s="92">
        <v>62.31775001605</v>
      </c>
      <c r="AO21" s="92">
        <v>75.12437187426168</v>
      </c>
      <c r="AP21" s="92">
        <v>57.63573621378998</v>
      </c>
    </row>
    <row r="22" spans="1:42" ht="14.25">
      <c r="A22" s="11" t="s">
        <v>22</v>
      </c>
      <c r="B22" s="53">
        <f>'BS_Commercial Banks'!B22+'BS_Specialized Banks'!B22</f>
        <v>0.81517752467</v>
      </c>
      <c r="C22" s="53">
        <f>'BS_Commercial Banks'!C22+'BS_Specialized Banks'!C22</f>
        <v>0.8364295254599999</v>
      </c>
      <c r="D22" s="53">
        <f>'BS_Commercial Banks'!D22+'BS_Specialized Banks'!D22</f>
        <v>0.7136791659999999</v>
      </c>
      <c r="E22" s="53">
        <f>'BS_Commercial Banks'!E22+'BS_Specialized Banks'!E22</f>
        <v>2.245328335</v>
      </c>
      <c r="F22" s="53">
        <f>'BS_Commercial Banks'!F22+'BS_Specialized Banks'!F22</f>
        <v>0.914878997</v>
      </c>
      <c r="G22" s="53">
        <f>'BS_Commercial Banks'!G22+'BS_Specialized Banks'!G22</f>
        <v>0.6272999969999999</v>
      </c>
      <c r="H22" s="53">
        <f>'BS_Commercial Banks'!H22+'BS_Specialized Banks'!H22</f>
        <v>0.509771</v>
      </c>
      <c r="I22" s="53">
        <f>'BS_Commercial Banks'!I22+'BS_Specialized Banks'!I22</f>
        <v>0.523187502</v>
      </c>
      <c r="J22" s="53">
        <f>'BS_Commercial Banks'!J22+'BS_Specialized Banks'!J22</f>
        <v>0.407583332</v>
      </c>
      <c r="K22" s="53">
        <f>'BS_Commercial Banks'!K22+'BS_Specialized Banks'!K22</f>
        <v>0.4182</v>
      </c>
      <c r="L22" s="53">
        <f>'BS_Commercial Banks'!L22+'BS_Specialized Banks'!L22</f>
        <v>0.3058625</v>
      </c>
      <c r="M22" s="53">
        <f>'BS_Commercial Banks'!M22+'BS_Specialized Banks'!M22</f>
        <v>1.092104328</v>
      </c>
      <c r="N22" s="53">
        <f>'BS_Commercial Banks'!N22+'BS_Specialized Banks'!N22</f>
        <v>0.203791668</v>
      </c>
      <c r="O22" s="53">
        <f>'BS_Commercial Banks'!O22+'BS_Specialized Banks'!O22</f>
        <v>3.500207929</v>
      </c>
      <c r="P22" s="53">
        <f>'BS_Commercial Banks'!P22+'BS_Specialized Banks'!P22</f>
        <v>0.101954169</v>
      </c>
      <c r="Q22" s="53">
        <f>'BS_Commercial Banks'!Q22+'BS_Specialized Banks'!Q22</f>
        <v>0.10463750100000001</v>
      </c>
      <c r="R22" s="53">
        <f>'BS_Commercial Banks'!R22+'BS_Specialized Banks'!R22</f>
        <v>12.757091040999999</v>
      </c>
      <c r="S22" s="53">
        <f>'BS_Commercial Banks'!S22+'BS_Specialized Banks'!S22</f>
        <v>9.537944763999999</v>
      </c>
      <c r="T22" s="53">
        <f>'BS_Commercial Banks'!T22+'BS_Specialized Banks'!T22</f>
        <v>4.743090765</v>
      </c>
      <c r="U22" s="53">
        <f>'BS_Commercial Banks'!U22+'BS_Specialized Banks'!U22</f>
        <v>4.767362436</v>
      </c>
      <c r="V22" s="53">
        <f>'BS_Commercial Banks'!V22+'BS_Specialized Banks'!V22</f>
        <v>4.851494461000001</v>
      </c>
      <c r="W22" s="53">
        <f>'BS_Commercial Banks'!W22+'BS_Specialized Banks'!W22</f>
        <v>2.8536684498288</v>
      </c>
      <c r="X22" s="53">
        <f>'BS_Commercial Banks'!X22+'BS_Specialized Banks'!X22</f>
        <v>2.8631302489999997</v>
      </c>
      <c r="Y22" s="53">
        <f>'BS_Commercial Banks'!Y22+'BS_Specialized Banks'!Y22</f>
        <v>3.3040360109999996</v>
      </c>
      <c r="Z22" s="53">
        <f>'BS_Commercial Banks'!Z22+'BS_Specialized Banks'!Z22</f>
        <v>0.308887</v>
      </c>
      <c r="AA22" s="53">
        <f>'BS_Commercial Banks'!AA22+'BS_Specialized Banks'!AA22</f>
        <v>0.012957636540000327</v>
      </c>
      <c r="AB22" s="53">
        <f>'BS_Commercial Banks'!AB22+'BS_Specialized Banks'!AB22</f>
        <v>0</v>
      </c>
      <c r="AC22" s="53">
        <f>'BS_Commercial Banks'!AC22+'BS_Specialized Banks'!AC22</f>
        <v>0</v>
      </c>
      <c r="AD22" s="53">
        <f>'BS_Commercial Banks'!AD22+'BS_Specialized Banks'!AD22</f>
        <v>0.602016326</v>
      </c>
      <c r="AE22" s="53">
        <f>'BS_Commercial Banks'!AE22+'BS_Specialized Banks'!AE22</f>
        <v>10.372520145</v>
      </c>
      <c r="AF22" s="53">
        <f>'BS_Commercial Banks'!AF22+'BS_Specialized Banks'!AF22</f>
        <v>10.584863591</v>
      </c>
      <c r="AG22" s="53">
        <f>'BS_Commercial Banks'!AG22+'BS_Specialized Banks'!AG22</f>
        <v>10.885566882</v>
      </c>
      <c r="AH22" s="92">
        <v>11.024075361569231</v>
      </c>
      <c r="AI22" s="92">
        <v>5.537967601</v>
      </c>
      <c r="AJ22" s="92">
        <v>15.367760904</v>
      </c>
      <c r="AK22" s="92">
        <v>12.745196637</v>
      </c>
      <c r="AL22" s="92">
        <v>0</v>
      </c>
      <c r="AM22" s="92">
        <v>0.15836283771073614</v>
      </c>
      <c r="AN22" s="92">
        <v>0</v>
      </c>
      <c r="AO22" s="92">
        <v>7.981192606</v>
      </c>
      <c r="AP22" s="92">
        <v>8.135295795</v>
      </c>
    </row>
    <row r="23" spans="1:42" ht="14.25">
      <c r="A23" s="11" t="s">
        <v>23</v>
      </c>
      <c r="B23" s="53">
        <f>'BS_Commercial Banks'!B23+'BS_Specialized Banks'!B23</f>
        <v>59.699690284459116</v>
      </c>
      <c r="C23" s="53">
        <f>'BS_Commercial Banks'!C23+'BS_Specialized Banks'!C23</f>
        <v>57.70909382125937</v>
      </c>
      <c r="D23" s="53">
        <f>'BS_Commercial Banks'!D23+'BS_Specialized Banks'!D23</f>
        <v>53.338933683243944</v>
      </c>
      <c r="E23" s="53">
        <f>'BS_Commercial Banks'!E23+'BS_Specialized Banks'!E23</f>
        <v>59.38614772363836</v>
      </c>
      <c r="F23" s="53">
        <f>'BS_Commercial Banks'!F23+'BS_Specialized Banks'!F23</f>
        <v>52.681553014994456</v>
      </c>
      <c r="G23" s="53">
        <f>'BS_Commercial Banks'!G23+'BS_Specialized Banks'!G23</f>
        <v>52.559713881780795</v>
      </c>
      <c r="H23" s="53">
        <f>'BS_Commercial Banks'!H23+'BS_Specialized Banks'!H23</f>
        <v>53.7919186206315</v>
      </c>
      <c r="I23" s="53">
        <f>'BS_Commercial Banks'!I23+'BS_Specialized Banks'!I23</f>
        <v>58.21445383376356</v>
      </c>
      <c r="J23" s="53">
        <f>'BS_Commercial Banks'!J23+'BS_Specialized Banks'!J23</f>
        <v>70.70316336203877</v>
      </c>
      <c r="K23" s="53">
        <f>'BS_Commercial Banks'!K23+'BS_Specialized Banks'!K23</f>
        <v>80.48236727415318</v>
      </c>
      <c r="L23" s="53">
        <f>'BS_Commercial Banks'!L23+'BS_Specialized Banks'!L23</f>
        <v>71.99675649896801</v>
      </c>
      <c r="M23" s="53">
        <f>'BS_Commercial Banks'!M23+'BS_Specialized Banks'!M23</f>
        <v>86.38607996113132</v>
      </c>
      <c r="N23" s="53">
        <f>'BS_Commercial Banks'!N23+'BS_Specialized Banks'!N23</f>
        <v>101.16358579637392</v>
      </c>
      <c r="O23" s="53">
        <f>'BS_Commercial Banks'!O23+'BS_Specialized Banks'!O23</f>
        <v>100.37324211392908</v>
      </c>
      <c r="P23" s="53">
        <f>'BS_Commercial Banks'!P23+'BS_Specialized Banks'!P23</f>
        <v>97.0080030539828</v>
      </c>
      <c r="Q23" s="53">
        <f>'BS_Commercial Banks'!Q23+'BS_Specialized Banks'!Q23</f>
        <v>100.62729947436881</v>
      </c>
      <c r="R23" s="53">
        <f>'BS_Commercial Banks'!R23+'BS_Specialized Banks'!R23</f>
        <v>80.5108034507004</v>
      </c>
      <c r="S23" s="53">
        <f>'BS_Commercial Banks'!S23+'BS_Specialized Banks'!S23</f>
        <v>90.19577855366867</v>
      </c>
      <c r="T23" s="53">
        <f>'BS_Commercial Banks'!T23+'BS_Specialized Banks'!T23</f>
        <v>101.77379903673571</v>
      </c>
      <c r="U23" s="53">
        <f>'BS_Commercial Banks'!U23+'BS_Specialized Banks'!U23</f>
        <v>157.18216214704523</v>
      </c>
      <c r="V23" s="53">
        <f>'BS_Commercial Banks'!V23+'BS_Specialized Banks'!V23</f>
        <v>100.15424278726533</v>
      </c>
      <c r="W23" s="53">
        <f>'BS_Commercial Banks'!W23+'BS_Specialized Banks'!W23</f>
        <v>148.71566729187992</v>
      </c>
      <c r="X23" s="53">
        <f>'BS_Commercial Banks'!X23+'BS_Specialized Banks'!X23</f>
        <v>136.77483117477894</v>
      </c>
      <c r="Y23" s="53">
        <f>'BS_Commercial Banks'!Y23+'BS_Specialized Banks'!Y23</f>
        <v>154.99925483646004</v>
      </c>
      <c r="Z23" s="53">
        <f>'BS_Commercial Banks'!Z23+'BS_Specialized Banks'!Z23</f>
        <v>146.67675239273294</v>
      </c>
      <c r="AA23" s="53">
        <f>'BS_Commercial Banks'!AA23+'BS_Specialized Banks'!AA23</f>
        <v>136.37617318065705</v>
      </c>
      <c r="AB23" s="53">
        <f>'BS_Commercial Banks'!AB23+'BS_Specialized Banks'!AB23</f>
        <v>148.02957403041756</v>
      </c>
      <c r="AC23" s="53">
        <f>'BS_Commercial Banks'!AC23+'BS_Specialized Banks'!AC23</f>
        <v>192.93164806417633</v>
      </c>
      <c r="AD23" s="53">
        <f>'BS_Commercial Banks'!AD23+'BS_Specialized Banks'!AD23</f>
        <v>164.97632584309204</v>
      </c>
      <c r="AE23" s="53">
        <f>'BS_Commercial Banks'!AE23+'BS_Specialized Banks'!AE23</f>
        <v>207.9990254640307</v>
      </c>
      <c r="AF23" s="53">
        <f>'BS_Commercial Banks'!AF23+'BS_Specialized Banks'!AF23</f>
        <v>205.73669642574993</v>
      </c>
      <c r="AG23" s="53">
        <f>'BS_Commercial Banks'!AG23+'BS_Specialized Banks'!AG23</f>
        <v>261.91368244157826</v>
      </c>
      <c r="AH23" s="92">
        <v>219.09042033887064</v>
      </c>
      <c r="AI23" s="92">
        <v>235.09819860784242</v>
      </c>
      <c r="AJ23" s="92">
        <v>290.43935368283</v>
      </c>
      <c r="AK23" s="92">
        <v>238.68402537151835</v>
      </c>
      <c r="AL23" s="92">
        <v>297.62993045582414</v>
      </c>
      <c r="AM23" s="92">
        <v>378.8576676195059</v>
      </c>
      <c r="AN23" s="92">
        <v>347.6281704862542</v>
      </c>
      <c r="AO23" s="92">
        <v>313.27061378205</v>
      </c>
      <c r="AP23" s="92">
        <v>240.5538616303422</v>
      </c>
    </row>
    <row r="24" spans="1:42" ht="14.25">
      <c r="A24" s="13" t="s">
        <v>24</v>
      </c>
      <c r="B24" s="53">
        <f>SUM(B18:B23)</f>
        <v>1291.5337630420634</v>
      </c>
      <c r="C24" s="53">
        <f aca="true" t="shared" si="1" ref="C24:AG24">SUM(C18:C23)</f>
        <v>1476.2862398362045</v>
      </c>
      <c r="D24" s="53">
        <f t="shared" si="1"/>
        <v>1475.426319828149</v>
      </c>
      <c r="E24" s="53">
        <f t="shared" si="1"/>
        <v>1471.289265589281</v>
      </c>
      <c r="F24" s="53">
        <f t="shared" si="1"/>
        <v>1504.9450083281215</v>
      </c>
      <c r="G24" s="53">
        <f t="shared" si="1"/>
        <v>1640.1083995309414</v>
      </c>
      <c r="H24" s="53">
        <f t="shared" si="1"/>
        <v>1672.9792574355656</v>
      </c>
      <c r="I24" s="53">
        <f t="shared" si="1"/>
        <v>1735.3949467295724</v>
      </c>
      <c r="J24" s="53">
        <f t="shared" si="1"/>
        <v>1763.7919613803954</v>
      </c>
      <c r="K24" s="53">
        <f t="shared" si="1"/>
        <v>1859.4064947311176</v>
      </c>
      <c r="L24" s="53">
        <f t="shared" si="1"/>
        <v>1815.2643743122517</v>
      </c>
      <c r="M24" s="53">
        <f t="shared" si="1"/>
        <v>1938.2589411948425</v>
      </c>
      <c r="N24" s="53">
        <f t="shared" si="1"/>
        <v>1988.295660842341</v>
      </c>
      <c r="O24" s="53">
        <f t="shared" si="1"/>
        <v>2118.0963603099826</v>
      </c>
      <c r="P24" s="53">
        <f t="shared" si="1"/>
        <v>2168.502666097874</v>
      </c>
      <c r="Q24" s="53">
        <f t="shared" si="1"/>
        <v>2226.846294927207</v>
      </c>
      <c r="R24" s="53">
        <f t="shared" si="1"/>
        <v>2337.015879551307</v>
      </c>
      <c r="S24" s="53">
        <f t="shared" si="1"/>
        <v>2343.101655604406</v>
      </c>
      <c r="T24" s="53">
        <f t="shared" si="1"/>
        <v>2410.943170353883</v>
      </c>
      <c r="U24" s="53">
        <f t="shared" si="1"/>
        <v>2576.3294457142597</v>
      </c>
      <c r="V24" s="53">
        <f t="shared" si="1"/>
        <v>2606.1107671844184</v>
      </c>
      <c r="W24" s="53">
        <f t="shared" si="1"/>
        <v>2688.5896504613243</v>
      </c>
      <c r="X24" s="53">
        <f t="shared" si="1"/>
        <v>2689.4141050113567</v>
      </c>
      <c r="Y24" s="53">
        <f t="shared" si="1"/>
        <v>2856.424460947348</v>
      </c>
      <c r="Z24" s="53">
        <f t="shared" si="1"/>
        <v>2987.1594343746997</v>
      </c>
      <c r="AA24" s="53">
        <f t="shared" si="1"/>
        <v>3176.289150440407</v>
      </c>
      <c r="AB24" s="53">
        <f t="shared" si="1"/>
        <v>3353.7015627560586</v>
      </c>
      <c r="AC24" s="53">
        <f t="shared" si="1"/>
        <v>3596.254599273001</v>
      </c>
      <c r="AD24" s="82">
        <f t="shared" si="1"/>
        <v>3740.1574782183334</v>
      </c>
      <c r="AE24" s="82">
        <f t="shared" si="1"/>
        <v>3826.6445962764037</v>
      </c>
      <c r="AF24" s="82">
        <f t="shared" si="1"/>
        <v>4029.7103320146975</v>
      </c>
      <c r="AG24" s="82">
        <f t="shared" si="1"/>
        <v>4214.755076289771</v>
      </c>
      <c r="AH24" s="105">
        <v>4386.564510747433</v>
      </c>
      <c r="AI24" s="105">
        <v>4575.922349219732</v>
      </c>
      <c r="AJ24" s="105">
        <v>4867.030267629294</v>
      </c>
      <c r="AK24" s="105">
        <v>4987.175772081479</v>
      </c>
      <c r="AL24" s="105">
        <v>5044.888899202503</v>
      </c>
      <c r="AM24" s="105">
        <v>5451.584313176644</v>
      </c>
      <c r="AN24" s="105">
        <v>5629.566969373517</v>
      </c>
      <c r="AO24" s="105">
        <v>6165.151787301075</v>
      </c>
      <c r="AP24" s="105">
        <v>6192.092106853403</v>
      </c>
    </row>
    <row r="25" spans="1:42" ht="14.25">
      <c r="A25" s="10" t="s">
        <v>25</v>
      </c>
      <c r="B25" s="58"/>
      <c r="C25" s="58"/>
      <c r="D25" s="58"/>
      <c r="E25" s="58"/>
      <c r="F25" s="58"/>
      <c r="G25" s="58"/>
      <c r="H25" s="5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5"/>
      <c r="Z25" s="40"/>
      <c r="AA25" s="40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</row>
    <row r="26" spans="1:42" ht="14.25">
      <c r="A26" s="11" t="s">
        <v>26</v>
      </c>
      <c r="B26" s="53">
        <f>'BS_Commercial Banks'!B26+'BS_Specialized Banks'!B26</f>
        <v>114.9869171535204</v>
      </c>
      <c r="C26" s="53">
        <f>'BS_Commercial Banks'!C26+'BS_Specialized Banks'!C26</f>
        <v>116.6859581535204</v>
      </c>
      <c r="D26" s="53">
        <f>'BS_Commercial Banks'!D26+'BS_Specialized Banks'!D26</f>
        <v>131.817854803188</v>
      </c>
      <c r="E26" s="53">
        <f>'BS_Commercial Banks'!E26+'BS_Specialized Banks'!E26</f>
        <v>135.792220327638</v>
      </c>
      <c r="F26" s="53">
        <f>'BS_Commercial Banks'!F26+'BS_Specialized Banks'!F26</f>
        <v>151.92881672524675</v>
      </c>
      <c r="G26" s="53">
        <f>'BS_Commercial Banks'!G26+'BS_Specialized Banks'!G26</f>
        <v>160.03404557154374</v>
      </c>
      <c r="H26" s="53">
        <f>'BS_Commercial Banks'!H26+'BS_Specialized Banks'!H26</f>
        <v>160.39730895354376</v>
      </c>
      <c r="I26" s="53">
        <f>'BS_Commercial Banks'!I26+'BS_Specialized Banks'!I26</f>
        <v>166.04349764251504</v>
      </c>
      <c r="J26" s="53">
        <f>'BS_Commercial Banks'!J26+'BS_Specialized Banks'!J26</f>
        <v>185.02809987151502</v>
      </c>
      <c r="K26" s="53">
        <f>'BS_Commercial Banks'!K26+'BS_Specialized Banks'!K26</f>
        <v>189.108543133515</v>
      </c>
      <c r="L26" s="53">
        <f>'BS_Commercial Banks'!L26+'BS_Specialized Banks'!L26</f>
        <v>189.109046882515</v>
      </c>
      <c r="M26" s="53">
        <f>'BS_Commercial Banks'!M26+'BS_Specialized Banks'!M26</f>
        <v>189.73070835730996</v>
      </c>
      <c r="N26" s="53">
        <f>'BS_Commercial Banks'!N26+'BS_Specialized Banks'!N26</f>
        <v>198.77658730331</v>
      </c>
      <c r="O26" s="53">
        <f>'BS_Commercial Banks'!O26+'BS_Specialized Banks'!O26</f>
        <v>208.704702347029</v>
      </c>
      <c r="P26" s="53">
        <f>'BS_Commercial Banks'!P26+'BS_Specialized Banks'!P26</f>
        <v>206.42776434953</v>
      </c>
      <c r="Q26" s="53">
        <f>'BS_Commercial Banks'!Q26+'BS_Specialized Banks'!Q26</f>
        <v>209.61241517933996</v>
      </c>
      <c r="R26" s="53">
        <f>'BS_Commercial Banks'!R26+'BS_Specialized Banks'!R26</f>
        <v>257.16783881459</v>
      </c>
      <c r="S26" s="53">
        <f>'BS_Commercial Banks'!S26+'BS_Specialized Banks'!S26</f>
        <v>260.09629270777003</v>
      </c>
      <c r="T26" s="53">
        <f>'BS_Commercial Banks'!T26+'BS_Specialized Banks'!T26</f>
        <v>272.44442429658</v>
      </c>
      <c r="U26" s="53">
        <f>'BS_Commercial Banks'!U26+'BS_Specialized Banks'!U26</f>
        <v>284.87258598277</v>
      </c>
      <c r="V26" s="53">
        <f>'BS_Commercial Banks'!V26+'BS_Specialized Banks'!V26</f>
        <v>296.97105664977005</v>
      </c>
      <c r="W26" s="53">
        <f>'BS_Commercial Banks'!W26+'BS_Specialized Banks'!W26</f>
        <v>291.01935119755</v>
      </c>
      <c r="X26" s="53">
        <f>'BS_Commercial Banks'!X26+'BS_Specialized Banks'!X26</f>
        <v>291.66427289455004</v>
      </c>
      <c r="Y26" s="53">
        <f>'BS_Commercial Banks'!Y26+'BS_Specialized Banks'!Y26</f>
        <v>312.61389965536</v>
      </c>
      <c r="Z26" s="53">
        <f>'BS_Commercial Banks'!Z26+'BS_Specialized Banks'!Z26</f>
        <v>327.91420690755</v>
      </c>
      <c r="AA26" s="53">
        <f>'BS_Commercial Banks'!AA26+'BS_Specialized Banks'!AA26</f>
        <v>334.2906495025501</v>
      </c>
      <c r="AB26" s="53">
        <f>'BS_Commercial Banks'!AB26+'BS_Specialized Banks'!AB26</f>
        <v>346.91653479455</v>
      </c>
      <c r="AC26" s="53">
        <f>'BS_Commercial Banks'!AC26+'BS_Specialized Banks'!AC26</f>
        <v>364.07176240555</v>
      </c>
      <c r="AD26" s="53">
        <f>'BS_Commercial Banks'!AD26+'BS_Specialized Banks'!AD26</f>
        <v>366.24828538555005</v>
      </c>
      <c r="AE26" s="53">
        <f>'BS_Commercial Banks'!AE26+'BS_Specialized Banks'!AE26</f>
        <v>371.56958564155</v>
      </c>
      <c r="AF26" s="53">
        <f>'BS_Commercial Banks'!AF26+'BS_Specialized Banks'!AF26</f>
        <v>378.75815549055005</v>
      </c>
      <c r="AG26" s="53">
        <f>'BS_Commercial Banks'!AG26+'BS_Specialized Banks'!AG26</f>
        <v>402.59880079155</v>
      </c>
      <c r="AH26" s="92">
        <v>402</v>
      </c>
      <c r="AI26" s="92">
        <v>421.03030318355</v>
      </c>
      <c r="AJ26" s="92">
        <v>424.93073533171</v>
      </c>
      <c r="AK26" s="92">
        <v>456.22363059797</v>
      </c>
      <c r="AL26" s="92">
        <v>470.40215554178</v>
      </c>
      <c r="AM26" s="92">
        <v>471.33301179577995</v>
      </c>
      <c r="AN26" s="92">
        <v>472.72915966877997</v>
      </c>
      <c r="AO26" s="92">
        <v>502.01158211477997</v>
      </c>
      <c r="AP26" s="92">
        <v>459.79512557678004</v>
      </c>
    </row>
    <row r="27" spans="1:42" ht="14.25">
      <c r="A27" s="11" t="s">
        <v>27</v>
      </c>
      <c r="B27" s="53">
        <f>'BS_Commercial Banks'!B27+'BS_Specialized Banks'!B27</f>
        <v>33.229698777</v>
      </c>
      <c r="C27" s="53">
        <f>'BS_Commercial Banks'!C27+'BS_Specialized Banks'!C27</f>
        <v>33.346860777</v>
      </c>
      <c r="D27" s="53">
        <f>'BS_Commercial Banks'!D27+'BS_Specialized Banks'!D27</f>
        <v>33.424739203</v>
      </c>
      <c r="E27" s="53">
        <f>'BS_Commercial Banks'!E27+'BS_Specialized Banks'!E27</f>
        <v>33.455444203</v>
      </c>
      <c r="F27" s="53">
        <f>'BS_Commercial Banks'!F27+'BS_Specialized Banks'!F27</f>
        <v>33.518981703</v>
      </c>
      <c r="G27" s="53">
        <f>'BS_Commercial Banks'!G27+'BS_Specialized Banks'!G27</f>
        <v>33.047248277</v>
      </c>
      <c r="H27" s="53">
        <f>'BS_Commercial Banks'!H27+'BS_Specialized Banks'!H27</f>
        <v>33.047248277</v>
      </c>
      <c r="I27" s="53">
        <f>'BS_Commercial Banks'!I27+'BS_Specialized Banks'!I27</f>
        <v>34.615033777</v>
      </c>
      <c r="J27" s="53">
        <f>'BS_Commercial Banks'!J27+'BS_Specialized Banks'!J27</f>
        <v>36.455428548</v>
      </c>
      <c r="K27" s="53">
        <f>'BS_Commercial Banks'!K27+'BS_Specialized Banks'!K27</f>
        <v>36.549976122000004</v>
      </c>
      <c r="L27" s="53">
        <f>'BS_Commercial Banks'!L27+'BS_Specialized Banks'!L27</f>
        <v>36.555772122</v>
      </c>
      <c r="M27" s="53">
        <f>'BS_Commercial Banks'!M27+'BS_Specialized Banks'!M27</f>
        <v>36.567778122</v>
      </c>
      <c r="N27" s="53">
        <f>'BS_Commercial Banks'!N27+'BS_Specialized Banks'!N27</f>
        <v>36.050024305</v>
      </c>
      <c r="O27" s="53">
        <f>'BS_Commercial Banks'!O27+'BS_Specialized Banks'!O27</f>
        <v>34.711400395</v>
      </c>
      <c r="P27" s="53">
        <f>'BS_Commercial Banks'!P27+'BS_Specialized Banks'!P27</f>
        <v>38.310873878</v>
      </c>
      <c r="Q27" s="53">
        <f>'BS_Commercial Banks'!Q27+'BS_Specialized Banks'!Q27</f>
        <v>37.282605378</v>
      </c>
      <c r="R27" s="53">
        <f>'BS_Commercial Banks'!R27+'BS_Specialized Banks'!R27</f>
        <v>37.286265033</v>
      </c>
      <c r="S27" s="53">
        <f>'BS_Commercial Banks'!S27+'BS_Specialized Banks'!S27</f>
        <v>38.687766378000006</v>
      </c>
      <c r="T27" s="53">
        <f>'BS_Commercial Banks'!T27+'BS_Specialized Banks'!T27</f>
        <v>39.305477500677</v>
      </c>
      <c r="U27" s="53">
        <f>'BS_Commercial Banks'!U27+'BS_Specialized Banks'!U27</f>
        <v>37.112793878</v>
      </c>
      <c r="V27" s="53">
        <f>'BS_Commercial Banks'!V27+'BS_Specialized Banks'!V27</f>
        <v>133.017072852</v>
      </c>
      <c r="W27" s="53">
        <f>'BS_Commercial Banks'!W27+'BS_Specialized Banks'!W27</f>
        <v>139.95629652</v>
      </c>
      <c r="X27" s="53">
        <f>'BS_Commercial Banks'!X27+'BS_Specialized Banks'!X27</f>
        <v>139.95629652</v>
      </c>
      <c r="Y27" s="53">
        <f>'BS_Commercial Banks'!Y27+'BS_Specialized Banks'!Y27</f>
        <v>141.13177124700002</v>
      </c>
      <c r="Z27" s="53">
        <f>'BS_Commercial Banks'!Z27+'BS_Specialized Banks'!Z27</f>
        <v>141.131822247</v>
      </c>
      <c r="AA27" s="53">
        <f>'BS_Commercial Banks'!AA27+'BS_Specialized Banks'!AA27</f>
        <v>141.131840247</v>
      </c>
      <c r="AB27" s="53">
        <f>'BS_Commercial Banks'!AB27+'BS_Specialized Banks'!AB27</f>
        <v>141.13187367600003</v>
      </c>
      <c r="AC27" s="53">
        <f>'BS_Commercial Banks'!AC27+'BS_Specialized Banks'!AC27</f>
        <v>147.00699836099997</v>
      </c>
      <c r="AD27" s="53">
        <f>'BS_Commercial Banks'!AD27+'BS_Specialized Banks'!AD27</f>
        <v>147.007112247</v>
      </c>
      <c r="AE27" s="53">
        <f>'BS_Commercial Banks'!AE27+'BS_Specialized Banks'!AE27</f>
        <v>176.047645355</v>
      </c>
      <c r="AF27" s="53">
        <f>'BS_Commercial Banks'!AF27+'BS_Specialized Banks'!AF27</f>
        <v>149.55278318199998</v>
      </c>
      <c r="AG27" s="53">
        <f>'BS_Commercial Banks'!AG27+'BS_Specialized Banks'!AG27</f>
        <v>176.047645355</v>
      </c>
      <c r="AH27" s="92">
        <v>177.568786781</v>
      </c>
      <c r="AI27" s="92">
        <v>180.892348523</v>
      </c>
      <c r="AJ27" s="92">
        <v>180.89239057883998</v>
      </c>
      <c r="AK27" s="92">
        <v>180.893307523</v>
      </c>
      <c r="AL27" s="92">
        <v>180.89346685519</v>
      </c>
      <c r="AM27" s="92">
        <v>180.89365349519</v>
      </c>
      <c r="AN27" s="92">
        <v>180.89372204718998</v>
      </c>
      <c r="AO27" s="92">
        <v>180.94713990583998</v>
      </c>
      <c r="AP27" s="92">
        <v>195.694437971</v>
      </c>
    </row>
    <row r="28" spans="1:42" ht="14.25">
      <c r="A28" s="11" t="s">
        <v>29</v>
      </c>
      <c r="B28" s="53">
        <f>'BS_Commercial Banks'!B28+'BS_Specialized Banks'!B28</f>
        <v>18.833486982489998</v>
      </c>
      <c r="C28" s="53">
        <f>'BS_Commercial Banks'!C28+'BS_Specialized Banks'!C28</f>
        <v>17.76719548349</v>
      </c>
      <c r="D28" s="53">
        <f>'BS_Commercial Banks'!D28+'BS_Specialized Banks'!D28</f>
        <v>18.13980543578</v>
      </c>
      <c r="E28" s="53">
        <f>'BS_Commercial Banks'!E28+'BS_Specialized Banks'!E28</f>
        <v>23.030725376490004</v>
      </c>
      <c r="F28" s="53">
        <f>'BS_Commercial Banks'!F28+'BS_Specialized Banks'!F28</f>
        <v>24.033868620776232</v>
      </c>
      <c r="G28" s="53">
        <f>'BS_Commercial Banks'!G28+'BS_Specialized Banks'!G28</f>
        <v>24.44362021907</v>
      </c>
      <c r="H28" s="53">
        <f>'BS_Commercial Banks'!H28+'BS_Specialized Banks'!H28</f>
        <v>24.70798481007</v>
      </c>
      <c r="I28" s="53">
        <f>'BS_Commercial Banks'!I28+'BS_Specialized Banks'!I28</f>
        <v>30.17247925807</v>
      </c>
      <c r="J28" s="53">
        <f>'BS_Commercial Banks'!J28+'BS_Specialized Banks'!J28</f>
        <v>31.40388512077</v>
      </c>
      <c r="K28" s="53">
        <f>'BS_Commercial Banks'!K28+'BS_Specialized Banks'!K28</f>
        <v>28.030403378769996</v>
      </c>
      <c r="L28" s="53">
        <f>'BS_Commercial Banks'!L28+'BS_Specialized Banks'!L28</f>
        <v>28.66923171677</v>
      </c>
      <c r="M28" s="53">
        <f>'BS_Commercial Banks'!M28+'BS_Specialized Banks'!M28</f>
        <v>33.216728161869995</v>
      </c>
      <c r="N28" s="53">
        <f>'BS_Commercial Banks'!N28+'BS_Specialized Banks'!N28</f>
        <v>33.712866054</v>
      </c>
      <c r="O28" s="53">
        <f>'BS_Commercial Banks'!O28+'BS_Specialized Banks'!O28</f>
        <v>27.846370629000006</v>
      </c>
      <c r="P28" s="53">
        <f>'BS_Commercial Banks'!P28+'BS_Specialized Banks'!P28</f>
        <v>21.665626512680003</v>
      </c>
      <c r="Q28" s="53">
        <f>'BS_Commercial Banks'!Q28+'BS_Specialized Banks'!Q28</f>
        <v>20.01254432368</v>
      </c>
      <c r="R28" s="53">
        <f>'BS_Commercial Banks'!R28+'BS_Specialized Banks'!R28</f>
        <v>3.7811161125672736</v>
      </c>
      <c r="S28" s="53">
        <f>'BS_Commercial Banks'!S28+'BS_Specialized Banks'!S28</f>
        <v>-4.668972809304887</v>
      </c>
      <c r="T28" s="53">
        <f>'BS_Commercial Banks'!T28+'BS_Specialized Banks'!T28</f>
        <v>1.50257757354</v>
      </c>
      <c r="U28" s="53">
        <f>'BS_Commercial Banks'!U28+'BS_Specialized Banks'!U28</f>
        <v>-2.2311542363601493</v>
      </c>
      <c r="V28" s="53">
        <f>'BS_Commercial Banks'!V28+'BS_Specialized Banks'!V28</f>
        <v>2.218576190297</v>
      </c>
      <c r="W28" s="53">
        <f>'BS_Commercial Banks'!W28+'BS_Specialized Banks'!W28</f>
        <v>-3.4276197156948225</v>
      </c>
      <c r="X28" s="53">
        <f>'BS_Commercial Banks'!X28+'BS_Specialized Banks'!X28</f>
        <v>16.89934613524663</v>
      </c>
      <c r="Y28" s="53">
        <f>'BS_Commercial Banks'!Y28+'BS_Specialized Banks'!Y28</f>
        <v>7.948755170059986</v>
      </c>
      <c r="Z28" s="53">
        <f>'BS_Commercial Banks'!Z28+'BS_Specialized Banks'!Z28</f>
        <v>5.923190173510001</v>
      </c>
      <c r="AA28" s="53">
        <f>'BS_Commercial Banks'!AA28+'BS_Specialized Banks'!AA28</f>
        <v>26.64824814358</v>
      </c>
      <c r="AB28" s="53">
        <f>'BS_Commercial Banks'!AB28+'BS_Specialized Banks'!AB28</f>
        <v>6.354058829210002</v>
      </c>
      <c r="AC28" s="53">
        <f>'BS_Commercial Banks'!AC28+'BS_Specialized Banks'!AC28</f>
        <v>6.504739415209997</v>
      </c>
      <c r="AD28" s="53">
        <f>'BS_Commercial Banks'!AD28+'BS_Specialized Banks'!AD28</f>
        <v>65.6970932969</v>
      </c>
      <c r="AE28" s="53">
        <f>'BS_Commercial Banks'!AE28+'BS_Specialized Banks'!AE28</f>
        <v>52.3558649797</v>
      </c>
      <c r="AF28" s="53">
        <f>'BS_Commercial Banks'!AF28+'BS_Specialized Banks'!AF28</f>
        <v>63.65770863565064</v>
      </c>
      <c r="AG28" s="53">
        <f>'BS_Commercial Banks'!AG28+'BS_Specialized Banks'!AG28</f>
        <v>50.45906438489999</v>
      </c>
      <c r="AH28" s="92">
        <v>44.28471506404</v>
      </c>
      <c r="AI28" s="92">
        <v>41.991210748099995</v>
      </c>
      <c r="AJ28" s="92">
        <v>44.06821131404</v>
      </c>
      <c r="AK28" s="92">
        <v>62.94357414022</v>
      </c>
      <c r="AL28" s="92">
        <v>10.357309876109996</v>
      </c>
      <c r="AM28" s="92">
        <v>6</v>
      </c>
      <c r="AN28" s="92">
        <v>17.119642237482648</v>
      </c>
      <c r="AO28" s="92">
        <v>213.37564417093003</v>
      </c>
      <c r="AP28" s="92">
        <v>445.76078904518005</v>
      </c>
    </row>
    <row r="29" spans="1:42" ht="14.25">
      <c r="A29" s="11" t="s">
        <v>28</v>
      </c>
      <c r="B29" s="53">
        <f>'BS_Commercial Banks'!B29+'BS_Specialized Banks'!B29</f>
        <v>105.64045067336932</v>
      </c>
      <c r="C29" s="53">
        <f>'BS_Commercial Banks'!C29+'BS_Specialized Banks'!C29</f>
        <v>106.2143403012684</v>
      </c>
      <c r="D29" s="53">
        <f>'BS_Commercial Banks'!D29+'BS_Specialized Banks'!D29</f>
        <v>105.0194389727323</v>
      </c>
      <c r="E29" s="53">
        <f>'BS_Commercial Banks'!E29+'BS_Specialized Banks'!E29</f>
        <v>105.3612603564323</v>
      </c>
      <c r="F29" s="53">
        <f>'BS_Commercial Banks'!F29+'BS_Specialized Banks'!F29</f>
        <v>137.32756401344145</v>
      </c>
      <c r="G29" s="53">
        <f>'BS_Commercial Banks'!G29+'BS_Specialized Banks'!G29</f>
        <v>118.78462252053276</v>
      </c>
      <c r="H29" s="53">
        <f>'BS_Commercial Banks'!H29+'BS_Specialized Banks'!H29</f>
        <v>123.20614496816424</v>
      </c>
      <c r="I29" s="53">
        <f>'BS_Commercial Banks'!I29+'BS_Specialized Banks'!I29</f>
        <v>123.24695030830387</v>
      </c>
      <c r="J29" s="53">
        <f>'BS_Commercial Banks'!J29+'BS_Specialized Banks'!J29</f>
        <v>156.84057763867844</v>
      </c>
      <c r="K29" s="53">
        <f>'BS_Commercial Banks'!K29+'BS_Specialized Banks'!K29</f>
        <v>145.71886857803</v>
      </c>
      <c r="L29" s="53">
        <f>'BS_Commercial Banks'!L29+'BS_Specialized Banks'!L29</f>
        <v>144.94780612037644</v>
      </c>
      <c r="M29" s="53">
        <f>'BS_Commercial Banks'!M29+'BS_Specialized Banks'!M29</f>
        <v>144.07734631233143</v>
      </c>
      <c r="N29" s="53">
        <f>'BS_Commercial Banks'!N29+'BS_Specialized Banks'!N29</f>
        <v>162.71720615662878</v>
      </c>
      <c r="O29" s="53">
        <f>'BS_Commercial Banks'!O29+'BS_Specialized Banks'!O29</f>
        <v>160.7932901637945</v>
      </c>
      <c r="P29" s="53">
        <f>'BS_Commercial Banks'!P29+'BS_Specialized Banks'!P29</f>
        <v>165.4656723971045</v>
      </c>
      <c r="Q29" s="53">
        <f>'BS_Commercial Banks'!Q29+'BS_Specialized Banks'!Q29</f>
        <v>163.2067387312175</v>
      </c>
      <c r="R29" s="53">
        <f>'BS_Commercial Banks'!R29+'BS_Specialized Banks'!R29</f>
        <v>162.72236169560708</v>
      </c>
      <c r="S29" s="53">
        <f>'BS_Commercial Banks'!S29+'BS_Specialized Banks'!S29</f>
        <v>164.30552840344095</v>
      </c>
      <c r="T29" s="53">
        <f>'BS_Commercial Banks'!T29+'BS_Specialized Banks'!T29</f>
        <v>144.4399177349756</v>
      </c>
      <c r="U29" s="53">
        <f>'BS_Commercial Banks'!U29+'BS_Specialized Banks'!U29</f>
        <v>138.08111403384024</v>
      </c>
      <c r="V29" s="53">
        <f>'BS_Commercial Banks'!V29+'BS_Specialized Banks'!V29</f>
        <v>109.7156162974769</v>
      </c>
      <c r="W29" s="53">
        <f>'BS_Commercial Banks'!W29+'BS_Specialized Banks'!W29</f>
        <v>109.34142067079901</v>
      </c>
      <c r="X29" s="53">
        <f>'BS_Commercial Banks'!X29+'BS_Specialized Banks'!X29</f>
        <v>93.1162383145458</v>
      </c>
      <c r="Y29" s="53">
        <f>'BS_Commercial Banks'!Y29+'BS_Specialized Banks'!Y29</f>
        <v>82.51705453210582</v>
      </c>
      <c r="Z29" s="53">
        <f>'BS_Commercial Banks'!Z29+'BS_Specialized Banks'!Z29</f>
        <v>162.1553742700141</v>
      </c>
      <c r="AA29" s="53">
        <f>'BS_Commercial Banks'!AA29+'BS_Specialized Banks'!AA29</f>
        <v>142.046821156638</v>
      </c>
      <c r="AB29" s="53">
        <f>'BS_Commercial Banks'!AB29+'BS_Specialized Banks'!AB29</f>
        <v>124.10094498555802</v>
      </c>
      <c r="AC29" s="53">
        <f>'BS_Commercial Banks'!AC29+'BS_Specialized Banks'!AC29</f>
        <v>114.63941013291917</v>
      </c>
      <c r="AD29" s="53">
        <f>'BS_Commercial Banks'!AD29+'BS_Specialized Banks'!AD29</f>
        <v>155.71883744261552</v>
      </c>
      <c r="AE29" s="53">
        <f>'BS_Commercial Banks'!AE29+'BS_Specialized Banks'!AE29</f>
        <v>141.20624924813518</v>
      </c>
      <c r="AF29" s="53">
        <f>'BS_Commercial Banks'!AF29+'BS_Specialized Banks'!AF29</f>
        <v>141.89827576850993</v>
      </c>
      <c r="AG29" s="53">
        <f>'BS_Commercial Banks'!AG29+'BS_Specialized Banks'!AG29</f>
        <v>94.5327477944385</v>
      </c>
      <c r="AH29" s="92">
        <v>226.7005866351912</v>
      </c>
      <c r="AI29" s="92">
        <v>197.53258638594522</v>
      </c>
      <c r="AJ29" s="92">
        <v>189.13261746596024</v>
      </c>
      <c r="AK29" s="92">
        <v>130.03132606975325</v>
      </c>
      <c r="AL29" s="92">
        <v>302.01300103793994</v>
      </c>
      <c r="AM29" s="92">
        <v>278</v>
      </c>
      <c r="AN29" s="92">
        <v>263.28963126994</v>
      </c>
      <c r="AO29" s="92">
        <v>23.87743395876</v>
      </c>
      <c r="AP29" s="92">
        <v>7.662746277230001</v>
      </c>
    </row>
    <row r="30" spans="1:42" ht="14.25">
      <c r="A30" s="11" t="s">
        <v>30</v>
      </c>
      <c r="B30" s="53">
        <f>'BS_Commercial Banks'!B30+'BS_Specialized Banks'!B30</f>
        <v>8.777602290175784</v>
      </c>
      <c r="C30" s="53">
        <f>'BS_Commercial Banks'!C30+'BS_Specialized Banks'!C30</f>
        <v>17.288712532789503</v>
      </c>
      <c r="D30" s="53">
        <f>'BS_Commercial Banks'!D30+'BS_Specialized Banks'!D30</f>
        <v>24.7113578854543</v>
      </c>
      <c r="E30" s="53">
        <f>'BS_Commercial Banks'!E30+'BS_Specialized Banks'!E30</f>
        <v>33.755620042904994</v>
      </c>
      <c r="F30" s="53">
        <f>'BS_Commercial Banks'!F30+'BS_Specialized Banks'!F30</f>
        <v>12.198870073067786</v>
      </c>
      <c r="G30" s="53">
        <f>'BS_Commercial Banks'!G30+'BS_Specialized Banks'!G30</f>
        <v>23.60373828770846</v>
      </c>
      <c r="H30" s="53">
        <f>'BS_Commercial Banks'!H30+'BS_Specialized Banks'!H30</f>
        <v>33.02317017119067</v>
      </c>
      <c r="I30" s="53">
        <f>'BS_Commercial Banks'!I30+'BS_Specialized Banks'!I30</f>
        <v>43.06718572686279</v>
      </c>
      <c r="J30" s="53">
        <f>'BS_Commercial Banks'!J30+'BS_Specialized Banks'!J30</f>
        <v>9.99699748185324</v>
      </c>
      <c r="K30" s="53">
        <f>'BS_Commercial Banks'!K30+'BS_Specialized Banks'!K30</f>
        <v>19.355252251311274</v>
      </c>
      <c r="L30" s="53">
        <f>'BS_Commercial Banks'!L30+'BS_Specialized Banks'!L30</f>
        <v>31.930350216988327</v>
      </c>
      <c r="M30" s="53">
        <f>'BS_Commercial Banks'!M30+'BS_Specialized Banks'!M30</f>
        <v>37.68084595227906</v>
      </c>
      <c r="N30" s="53">
        <f>'BS_Commercial Banks'!N30+'BS_Specialized Banks'!N30</f>
        <v>11.118521180752726</v>
      </c>
      <c r="O30" s="53">
        <f>'BS_Commercial Banks'!O30+'BS_Specialized Banks'!O30</f>
        <v>21.508983795042752</v>
      </c>
      <c r="P30" s="53">
        <f>'BS_Commercial Banks'!P30+'BS_Specialized Banks'!P30</f>
        <v>30.63522972225894</v>
      </c>
      <c r="Q30" s="53">
        <f>'BS_Commercial Banks'!Q30+'BS_Specialized Banks'!Q30</f>
        <v>28.52465843227061</v>
      </c>
      <c r="R30" s="53">
        <f>'BS_Commercial Banks'!R30+'BS_Specialized Banks'!R30</f>
        <v>9.241634409506265</v>
      </c>
      <c r="S30" s="53">
        <f>'BS_Commercial Banks'!S30+'BS_Specialized Banks'!S30</f>
        <v>22.707908944026546</v>
      </c>
      <c r="T30" s="53">
        <f>'BS_Commercial Banks'!T30+'BS_Specialized Banks'!T30</f>
        <v>37.38771672012865</v>
      </c>
      <c r="U30" s="53">
        <f>'BS_Commercial Banks'!U30+'BS_Specialized Banks'!U30</f>
        <v>56.5616513553142</v>
      </c>
      <c r="V30" s="53">
        <f>'BS_Commercial Banks'!V30+'BS_Specialized Banks'!V30</f>
        <v>16.146002083521097</v>
      </c>
      <c r="W30" s="53">
        <f>'BS_Commercial Banks'!W30+'BS_Specialized Banks'!W30</f>
        <v>26.19923005638664</v>
      </c>
      <c r="X30" s="53">
        <f>'BS_Commercial Banks'!X30+'BS_Specialized Banks'!X30</f>
        <v>50.885315954003545</v>
      </c>
      <c r="Y30" s="53">
        <f>'BS_Commercial Banks'!Y30+'BS_Specialized Banks'!Y30</f>
        <v>75.6772366728968</v>
      </c>
      <c r="Z30" s="53">
        <f>'BS_Commercial Banks'!Z30+'BS_Specialized Banks'!Z30</f>
        <v>18.746009093031724</v>
      </c>
      <c r="AA30" s="53">
        <f>'BS_Commercial Banks'!AA30+'BS_Specialized Banks'!AA30</f>
        <v>33.12801379830537</v>
      </c>
      <c r="AB30" s="53">
        <f>'BS_Commercial Banks'!AB30+'BS_Specialized Banks'!AB30</f>
        <v>55.884481840642216</v>
      </c>
      <c r="AC30" s="53">
        <f>'BS_Commercial Banks'!AC30+'BS_Specialized Banks'!AC30</f>
        <v>81.85599985507793</v>
      </c>
      <c r="AD30" s="53">
        <f>'BS_Commercial Banks'!AD30+'BS_Specialized Banks'!AD30</f>
        <v>26.806694928118</v>
      </c>
      <c r="AE30" s="53">
        <f>'BS_Commercial Banks'!AE30+'BS_Specialized Banks'!AE30</f>
        <v>55.94588538292858</v>
      </c>
      <c r="AF30" s="53">
        <f>'BS_Commercial Banks'!AF30+'BS_Specialized Banks'!AF30</f>
        <v>90.03743821812189</v>
      </c>
      <c r="AG30" s="53">
        <f>'BS_Commercial Banks'!AG30+'BS_Specialized Banks'!AG30</f>
        <v>125.53710693903258</v>
      </c>
      <c r="AH30" s="92">
        <v>39.9750753767102</v>
      </c>
      <c r="AI30" s="92">
        <v>74.43637542015836</v>
      </c>
      <c r="AJ30" s="92">
        <v>125.9813365372582</v>
      </c>
      <c r="AK30" s="92">
        <v>175.69289138029944</v>
      </c>
      <c r="AL30" s="92">
        <v>48.51175427604565</v>
      </c>
      <c r="AM30" s="92">
        <v>96.92854690897978</v>
      </c>
      <c r="AN30" s="92">
        <v>156.97711624063498</v>
      </c>
      <c r="AO30" s="92">
        <v>218.96869134668827</v>
      </c>
      <c r="AP30" s="92">
        <v>63.782951704837515</v>
      </c>
    </row>
    <row r="31" spans="1:42" ht="14.25">
      <c r="A31" s="13" t="s">
        <v>31</v>
      </c>
      <c r="B31" s="66">
        <f>SUM(B26:B30)</f>
        <v>281.46815587655544</v>
      </c>
      <c r="C31" s="66">
        <f aca="true" t="shared" si="2" ref="C31:AG31">SUM(C26:C30)</f>
        <v>291.3030672480684</v>
      </c>
      <c r="D31" s="66">
        <f t="shared" si="2"/>
        <v>313.1131963001546</v>
      </c>
      <c r="E31" s="66">
        <f t="shared" si="2"/>
        <v>331.3952703064653</v>
      </c>
      <c r="F31" s="66">
        <f t="shared" si="2"/>
        <v>359.0081011355322</v>
      </c>
      <c r="G31" s="66">
        <f t="shared" si="2"/>
        <v>359.91327487585494</v>
      </c>
      <c r="H31" s="66">
        <f t="shared" si="2"/>
        <v>374.3818571799687</v>
      </c>
      <c r="I31" s="66">
        <f t="shared" si="2"/>
        <v>397.14514671275174</v>
      </c>
      <c r="J31" s="66">
        <f t="shared" si="2"/>
        <v>419.7249886608167</v>
      </c>
      <c r="K31" s="66">
        <f t="shared" si="2"/>
        <v>418.76304346362633</v>
      </c>
      <c r="L31" s="66">
        <f t="shared" si="2"/>
        <v>431.21220705864977</v>
      </c>
      <c r="M31" s="66">
        <f t="shared" si="2"/>
        <v>441.27340690579047</v>
      </c>
      <c r="N31" s="66">
        <f t="shared" si="2"/>
        <v>442.3752049996915</v>
      </c>
      <c r="O31" s="66">
        <f t="shared" si="2"/>
        <v>453.5647473298663</v>
      </c>
      <c r="P31" s="66">
        <f t="shared" si="2"/>
        <v>462.5051668595735</v>
      </c>
      <c r="Q31" s="66">
        <f t="shared" si="2"/>
        <v>458.63896204450805</v>
      </c>
      <c r="R31" s="66">
        <f t="shared" si="2"/>
        <v>470.1992160652706</v>
      </c>
      <c r="S31" s="66">
        <f t="shared" si="2"/>
        <v>481.1285236239326</v>
      </c>
      <c r="T31" s="66">
        <f t="shared" si="2"/>
        <v>495.08011382590126</v>
      </c>
      <c r="U31" s="66">
        <f t="shared" si="2"/>
        <v>514.3969910135643</v>
      </c>
      <c r="V31" s="66">
        <f t="shared" si="2"/>
        <v>558.0683240730651</v>
      </c>
      <c r="W31" s="66">
        <f t="shared" si="2"/>
        <v>563.0886787290409</v>
      </c>
      <c r="X31" s="66">
        <f t="shared" si="2"/>
        <v>592.521469818346</v>
      </c>
      <c r="Y31" s="66">
        <f t="shared" si="2"/>
        <v>619.8887172774226</v>
      </c>
      <c r="Z31" s="66">
        <f t="shared" si="2"/>
        <v>655.8706026911059</v>
      </c>
      <c r="AA31" s="66">
        <f t="shared" si="2"/>
        <v>677.2455728480735</v>
      </c>
      <c r="AB31" s="66">
        <f t="shared" si="2"/>
        <v>674.3878941259603</v>
      </c>
      <c r="AC31" s="66">
        <f t="shared" si="2"/>
        <v>714.078910169757</v>
      </c>
      <c r="AD31" s="66">
        <f t="shared" si="2"/>
        <v>761.4780233001835</v>
      </c>
      <c r="AE31" s="66">
        <f t="shared" si="2"/>
        <v>797.1252306073137</v>
      </c>
      <c r="AF31" s="66">
        <f t="shared" si="2"/>
        <v>823.9043612948326</v>
      </c>
      <c r="AG31" s="66">
        <f t="shared" si="2"/>
        <v>849.1753652649211</v>
      </c>
      <c r="AH31" s="104">
        <v>890.7706382804913</v>
      </c>
      <c r="AI31" s="104">
        <v>915.8828242607536</v>
      </c>
      <c r="AJ31" s="104">
        <v>965.0052912278085</v>
      </c>
      <c r="AK31" s="104">
        <v>1005.7847297112427</v>
      </c>
      <c r="AL31" s="104">
        <v>1012.1776875870657</v>
      </c>
      <c r="AM31" s="104">
        <v>1033.2447958852397</v>
      </c>
      <c r="AN31" s="104">
        <v>1091.0092714640275</v>
      </c>
      <c r="AO31" s="104">
        <v>1139.180491496998</v>
      </c>
      <c r="AP31" s="104">
        <v>1172.6960505750274</v>
      </c>
    </row>
    <row r="32" spans="1:42" ht="14.25">
      <c r="A32" s="13" t="s">
        <v>32</v>
      </c>
      <c r="B32" s="66">
        <f>B24+B31</f>
        <v>1573.0019189186187</v>
      </c>
      <c r="C32" s="66">
        <f aca="true" t="shared" si="3" ref="C32:AG32">C24+C31</f>
        <v>1767.5893070842728</v>
      </c>
      <c r="D32" s="66">
        <f t="shared" si="3"/>
        <v>1788.5395161283036</v>
      </c>
      <c r="E32" s="66">
        <f t="shared" si="3"/>
        <v>1802.6845358957464</v>
      </c>
      <c r="F32" s="66">
        <f t="shared" si="3"/>
        <v>1863.9531094636536</v>
      </c>
      <c r="G32" s="66">
        <f t="shared" si="3"/>
        <v>2000.0216744067964</v>
      </c>
      <c r="H32" s="66">
        <f t="shared" si="3"/>
        <v>2047.3611146155342</v>
      </c>
      <c r="I32" s="66">
        <f t="shared" si="3"/>
        <v>2132.540093442324</v>
      </c>
      <c r="J32" s="66">
        <f t="shared" si="3"/>
        <v>2183.516950041212</v>
      </c>
      <c r="K32" s="66">
        <f t="shared" si="3"/>
        <v>2278.169538194744</v>
      </c>
      <c r="L32" s="66">
        <f t="shared" si="3"/>
        <v>2246.4765813709014</v>
      </c>
      <c r="M32" s="66">
        <f t="shared" si="3"/>
        <v>2379.532348100633</v>
      </c>
      <c r="N32" s="66">
        <f t="shared" si="3"/>
        <v>2430.6708658420325</v>
      </c>
      <c r="O32" s="66">
        <f t="shared" si="3"/>
        <v>2571.661107639849</v>
      </c>
      <c r="P32" s="66">
        <f t="shared" si="3"/>
        <v>2631.0078329574476</v>
      </c>
      <c r="Q32" s="66">
        <f t="shared" si="3"/>
        <v>2685.485256971715</v>
      </c>
      <c r="R32" s="66">
        <f t="shared" si="3"/>
        <v>2807.215095616578</v>
      </c>
      <c r="S32" s="66">
        <f t="shared" si="3"/>
        <v>2824.230179228339</v>
      </c>
      <c r="T32" s="66">
        <f t="shared" si="3"/>
        <v>2906.0232841797842</v>
      </c>
      <c r="U32" s="66">
        <f t="shared" si="3"/>
        <v>3090.726436727824</v>
      </c>
      <c r="V32" s="66">
        <f t="shared" si="3"/>
        <v>3164.1790912574834</v>
      </c>
      <c r="W32" s="66">
        <f t="shared" si="3"/>
        <v>3251.6783291903653</v>
      </c>
      <c r="X32" s="66">
        <f t="shared" si="3"/>
        <v>3281.9355748297025</v>
      </c>
      <c r="Y32" s="66">
        <f t="shared" si="3"/>
        <v>3476.3131782247706</v>
      </c>
      <c r="Z32" s="66">
        <f t="shared" si="3"/>
        <v>3643.0300370658056</v>
      </c>
      <c r="AA32" s="66">
        <f t="shared" si="3"/>
        <v>3853.5347232884806</v>
      </c>
      <c r="AB32" s="66">
        <f t="shared" si="3"/>
        <v>4028.089456882019</v>
      </c>
      <c r="AC32" s="66">
        <f t="shared" si="3"/>
        <v>4310.333509442758</v>
      </c>
      <c r="AD32" s="66">
        <f t="shared" si="3"/>
        <v>4501.635501518517</v>
      </c>
      <c r="AE32" s="66">
        <f t="shared" si="3"/>
        <v>4623.7698268837175</v>
      </c>
      <c r="AF32" s="66">
        <f t="shared" si="3"/>
        <v>4853.61469330953</v>
      </c>
      <c r="AG32" s="66">
        <f t="shared" si="3"/>
        <v>5063.930441554692</v>
      </c>
      <c r="AH32" s="104">
        <v>5277.335149027925</v>
      </c>
      <c r="AI32" s="104">
        <v>5491.805173480485</v>
      </c>
      <c r="AJ32" s="104">
        <v>5832.035810857104</v>
      </c>
      <c r="AK32" s="104">
        <v>5992.9605017927215</v>
      </c>
      <c r="AL32" s="104">
        <v>6057.06658678957</v>
      </c>
      <c r="AM32" s="104">
        <v>6484.82910884225</v>
      </c>
      <c r="AN32" s="104">
        <v>6720.576240837544</v>
      </c>
      <c r="AO32" s="104">
        <v>7304.332278798075</v>
      </c>
      <c r="AP32" s="104">
        <v>7364.788157428429</v>
      </c>
    </row>
    <row r="33" spans="1:8" ht="14.25">
      <c r="A33" s="48"/>
      <c r="B33" s="60"/>
      <c r="C33" s="60"/>
      <c r="D33" s="60"/>
      <c r="E33" s="60"/>
      <c r="F33" s="60"/>
      <c r="G33" s="60"/>
      <c r="H33" s="60"/>
    </row>
  </sheetData>
  <sheetProtection/>
  <mergeCells count="11">
    <mergeCell ref="B2:E2"/>
    <mergeCell ref="AD2:AG2"/>
    <mergeCell ref="V2:Y2"/>
    <mergeCell ref="AL2:AO2"/>
    <mergeCell ref="A2:A3"/>
    <mergeCell ref="R2:U2"/>
    <mergeCell ref="J2:M2"/>
    <mergeCell ref="N2:Q2"/>
    <mergeCell ref="Z2:AC2"/>
    <mergeCell ref="F2:I2"/>
    <mergeCell ref="AH2:AK2"/>
  </mergeCells>
  <printOptions/>
  <pageMargins left="0.7" right="0.7" top="0.75" bottom="0.75" header="0.3" footer="0.3"/>
  <pageSetup horizontalDpi="600" verticalDpi="600" orientation="portrait" scale="54" r:id="rId1"/>
  <headerFooter>
    <oddHeader>&amp;C 
</oddHeader>
    <oddFooter>&amp;C&amp;"arial,Bold"&amp;K000099BNR 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26"/>
  <sheetViews>
    <sheetView zoomScaleSheetLayoutView="90" zoomScalePageLayoutView="0" workbookViewId="0" topLeftCell="A1">
      <pane xSplit="1" ySplit="3" topLeftCell="A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R8" sqref="AR8"/>
    </sheetView>
  </sheetViews>
  <sheetFormatPr defaultColWidth="9.140625" defaultRowHeight="15"/>
  <cols>
    <col min="1" max="1" width="41.00390625" style="0" bestFit="1" customWidth="1"/>
    <col min="2" max="4" width="11.28125" style="0" customWidth="1"/>
    <col min="5" max="5" width="16.140625" style="0" bestFit="1" customWidth="1"/>
    <col min="6" max="6" width="15.00390625" style="0" bestFit="1" customWidth="1"/>
    <col min="7" max="9" width="16.140625" style="0" bestFit="1" customWidth="1"/>
    <col min="10" max="10" width="15.00390625" style="0" bestFit="1" customWidth="1"/>
    <col min="11" max="13" width="16.140625" style="0" bestFit="1" customWidth="1"/>
    <col min="14" max="14" width="15.00390625" style="0" bestFit="1" customWidth="1"/>
    <col min="15" max="17" width="16.140625" style="0" bestFit="1" customWidth="1"/>
    <col min="18" max="34" width="9.8515625" style="0" customWidth="1"/>
    <col min="36" max="36" width="10.421875" style="0" bestFit="1" customWidth="1"/>
  </cols>
  <sheetData>
    <row r="1" spans="1:4" ht="46.5">
      <c r="A1" s="99" t="s">
        <v>53</v>
      </c>
      <c r="B1" s="1"/>
      <c r="C1" s="1"/>
      <c r="D1" s="1"/>
    </row>
    <row r="2" spans="1:42" ht="14.25">
      <c r="A2" s="117"/>
      <c r="B2" s="122">
        <v>2014</v>
      </c>
      <c r="C2" s="123"/>
      <c r="D2" s="123"/>
      <c r="E2" s="124"/>
      <c r="F2" s="111">
        <v>2015</v>
      </c>
      <c r="G2" s="111"/>
      <c r="H2" s="111"/>
      <c r="I2" s="111"/>
      <c r="J2" s="111">
        <v>2016</v>
      </c>
      <c r="K2" s="111"/>
      <c r="L2" s="111"/>
      <c r="M2" s="111"/>
      <c r="N2" s="111">
        <v>2017</v>
      </c>
      <c r="O2" s="111"/>
      <c r="P2" s="111"/>
      <c r="Q2" s="111"/>
      <c r="R2" s="111">
        <v>2018</v>
      </c>
      <c r="S2" s="111"/>
      <c r="T2" s="111"/>
      <c r="U2" s="111"/>
      <c r="V2" s="113">
        <v>2019</v>
      </c>
      <c r="W2" s="125"/>
      <c r="X2" s="125"/>
      <c r="Y2" s="126"/>
      <c r="Z2" s="114">
        <v>2020</v>
      </c>
      <c r="AA2" s="115"/>
      <c r="AB2" s="115"/>
      <c r="AC2" s="115"/>
      <c r="AD2" s="114">
        <v>2021</v>
      </c>
      <c r="AE2" s="115"/>
      <c r="AF2" s="115"/>
      <c r="AG2" s="115"/>
      <c r="AH2" s="114">
        <v>2022</v>
      </c>
      <c r="AI2" s="115"/>
      <c r="AJ2" s="115"/>
      <c r="AK2" s="115"/>
      <c r="AL2" s="114">
        <v>2023</v>
      </c>
      <c r="AM2" s="115"/>
      <c r="AN2" s="115"/>
      <c r="AO2" s="116"/>
      <c r="AP2" s="110">
        <v>2024</v>
      </c>
    </row>
    <row r="3" spans="1:42" ht="14.25">
      <c r="A3" s="117"/>
      <c r="B3" s="59" t="s">
        <v>1</v>
      </c>
      <c r="C3" s="59" t="s">
        <v>2</v>
      </c>
      <c r="D3" s="59" t="s">
        <v>3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0</v>
      </c>
      <c r="J3" s="3" t="s">
        <v>1</v>
      </c>
      <c r="K3" s="3" t="s">
        <v>2</v>
      </c>
      <c r="L3" s="3" t="s">
        <v>3</v>
      </c>
      <c r="M3" s="3" t="s">
        <v>0</v>
      </c>
      <c r="N3" s="3" t="s">
        <v>1</v>
      </c>
      <c r="O3" s="3" t="s">
        <v>2</v>
      </c>
      <c r="P3" s="3" t="s">
        <v>3</v>
      </c>
      <c r="Q3" s="3" t="s">
        <v>0</v>
      </c>
      <c r="R3" s="17" t="s">
        <v>1</v>
      </c>
      <c r="S3" s="17" t="s">
        <v>2</v>
      </c>
      <c r="T3" s="17" t="s">
        <v>3</v>
      </c>
      <c r="U3" s="17" t="s">
        <v>0</v>
      </c>
      <c r="V3" s="34" t="s">
        <v>1</v>
      </c>
      <c r="W3" s="34" t="s">
        <v>2</v>
      </c>
      <c r="X3" s="34" t="s">
        <v>3</v>
      </c>
      <c r="Y3" s="39" t="s">
        <v>0</v>
      </c>
      <c r="Z3" s="46" t="s">
        <v>1</v>
      </c>
      <c r="AA3" s="46" t="s">
        <v>2</v>
      </c>
      <c r="AB3" s="46" t="s">
        <v>3</v>
      </c>
      <c r="AC3" s="54" t="s">
        <v>0</v>
      </c>
      <c r="AD3" s="56" t="s">
        <v>1</v>
      </c>
      <c r="AE3" s="56" t="s">
        <v>2</v>
      </c>
      <c r="AF3" s="56" t="s">
        <v>3</v>
      </c>
      <c r="AG3" s="56" t="s">
        <v>0</v>
      </c>
      <c r="AH3" s="91" t="s">
        <v>1</v>
      </c>
      <c r="AI3" s="91" t="s">
        <v>2</v>
      </c>
      <c r="AJ3" s="91" t="s">
        <v>3</v>
      </c>
      <c r="AK3" s="91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  <c r="AP3" s="110" t="s">
        <v>1</v>
      </c>
    </row>
    <row r="4" spans="1:42" ht="14.25">
      <c r="A4" s="10" t="s">
        <v>34</v>
      </c>
      <c r="B4" s="58"/>
      <c r="C4" s="58"/>
      <c r="D4" s="5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7"/>
      <c r="AM4" s="47"/>
      <c r="AN4" s="47"/>
      <c r="AO4" s="47"/>
      <c r="AP4" s="47"/>
    </row>
    <row r="5" spans="1:42" ht="14.25">
      <c r="A5" s="11" t="s">
        <v>35</v>
      </c>
      <c r="B5" s="21">
        <f>'IS_Commercial Banks'!B5+'IS_Specialized Banks'!B5</f>
        <v>37.5118537115342</v>
      </c>
      <c r="C5" s="21">
        <f>'IS_Commercial Banks'!C5+'IS_Specialized Banks'!C5</f>
        <v>76.90077394056419</v>
      </c>
      <c r="D5" s="21">
        <f>'IS_Commercial Banks'!D5+'IS_Specialized Banks'!D5</f>
        <v>117.30541906912649</v>
      </c>
      <c r="E5" s="21">
        <f>'IS_Commercial Banks'!E5+'IS_Specialized Banks'!E5</f>
        <v>160.76429671801998</v>
      </c>
      <c r="F5" s="21">
        <f>'IS_Commercial Banks'!F5+'IS_Specialized Banks'!F5</f>
        <v>43.201401515622734</v>
      </c>
      <c r="G5" s="21">
        <f>'IS_Commercial Banks'!G5+'IS_Specialized Banks'!G5</f>
        <v>87.90408145270911</v>
      </c>
      <c r="H5" s="21">
        <f>'IS_Commercial Banks'!H5+'IS_Specialized Banks'!H5</f>
        <v>136.3125413599528</v>
      </c>
      <c r="I5" s="21">
        <f>'IS_Commercial Banks'!I5+'IS_Specialized Banks'!I5</f>
        <v>185.84201033734058</v>
      </c>
      <c r="J5" s="21">
        <f>'IS_Commercial Banks'!J5+'IS_Specialized Banks'!J5</f>
        <v>50.080523575134315</v>
      </c>
      <c r="K5" s="21">
        <f>'IS_Commercial Banks'!K5+'IS_Specialized Banks'!K5</f>
        <v>102.56081128183999</v>
      </c>
      <c r="L5" s="21">
        <f>'IS_Commercial Banks'!L5+'IS_Specialized Banks'!L5</f>
        <v>155.7620800264048</v>
      </c>
      <c r="M5" s="21">
        <f>'IS_Commercial Banks'!M5+'IS_Specialized Banks'!M5</f>
        <v>207.22978901010998</v>
      </c>
      <c r="N5" s="21">
        <f>'IS_Commercial Banks'!N5+'IS_Specialized Banks'!N5</f>
        <v>54.96502754569767</v>
      </c>
      <c r="O5" s="21">
        <f>'IS_Commercial Banks'!O5+'IS_Specialized Banks'!O5</f>
        <v>113.3484718875913</v>
      </c>
      <c r="P5" s="21">
        <f>'IS_Commercial Banks'!P5+'IS_Specialized Banks'!P5</f>
        <v>170.6880420468562</v>
      </c>
      <c r="Q5" s="21">
        <f>'IS_Commercial Banks'!Q5+'IS_Specialized Banks'!Q5</f>
        <v>230.99780241915892</v>
      </c>
      <c r="R5" s="21">
        <f>'IS_Commercial Banks'!R5+'IS_Specialized Banks'!R5</f>
        <v>60.87741077672401</v>
      </c>
      <c r="S5" s="21">
        <f>'IS_Commercial Banks'!S5+'IS_Specialized Banks'!S5</f>
        <v>123.02872387250846</v>
      </c>
      <c r="T5" s="21">
        <f>'IS_Commercial Banks'!T5+'IS_Specialized Banks'!T5</f>
        <v>187.908134054735</v>
      </c>
      <c r="U5" s="21">
        <f>'IS_Commercial Banks'!U5+'IS_Specialized Banks'!U5</f>
        <v>256.97605135273176</v>
      </c>
      <c r="V5" s="21">
        <f>'IS_Commercial Banks'!V5+'IS_Specialized Banks'!V5</f>
        <v>71.31945369792138</v>
      </c>
      <c r="W5" s="21">
        <f>'IS_Commercial Banks'!W5+'IS_Specialized Banks'!W5</f>
        <v>144.6759005421121</v>
      </c>
      <c r="X5" s="21">
        <f>'IS_Commercial Banks'!X5+'IS_Specialized Banks'!X5</f>
        <v>220.90759717328135</v>
      </c>
      <c r="Y5" s="21">
        <f>'IS_Commercial Banks'!Y5+'IS_Specialized Banks'!Y5</f>
        <v>303.8116370120257</v>
      </c>
      <c r="Z5" s="21">
        <f>'IS_Commercial Banks'!Z5+'IS_Specialized Banks'!Z5</f>
        <v>81.26516600698614</v>
      </c>
      <c r="AA5" s="21">
        <f>'IS_Commercial Banks'!AA5+'IS_Specialized Banks'!AA5</f>
        <v>160.95090412803202</v>
      </c>
      <c r="AB5" s="21">
        <f>'IS_Commercial Banks'!AB5+'IS_Specialized Banks'!AB5</f>
        <v>250.32837808472198</v>
      </c>
      <c r="AC5" s="21">
        <f>'IS_Commercial Banks'!AC5+'IS_Specialized Banks'!AC5</f>
        <v>346.1548759275023</v>
      </c>
      <c r="AD5" s="21">
        <f>'IS_Commercial Banks'!AD5+'IS_Specialized Banks'!AD5</f>
        <v>93.32689485740642</v>
      </c>
      <c r="AE5" s="21">
        <f>'IS_Commercial Banks'!AE5+'IS_Specialized Banks'!AE5</f>
        <v>194.15722915551402</v>
      </c>
      <c r="AF5" s="21">
        <f>'IS_Commercial Banks'!AF5+'IS_Specialized Banks'!AF5</f>
        <v>299.53986492872536</v>
      </c>
      <c r="AG5" s="21">
        <f>'IS_Commercial Banks'!AG5+'IS_Specialized Banks'!AG5</f>
        <v>408.31553887675165</v>
      </c>
      <c r="AH5" s="92">
        <v>105.77653738411581</v>
      </c>
      <c r="AI5" s="86">
        <v>217.53795152886852</v>
      </c>
      <c r="AJ5" s="86">
        <v>335.0524270986427</v>
      </c>
      <c r="AK5" s="86">
        <v>451.49143840534197</v>
      </c>
      <c r="AL5" s="92">
        <v>116.66467744857</v>
      </c>
      <c r="AM5" s="92">
        <v>243.04221692464532</v>
      </c>
      <c r="AN5" s="92">
        <v>384.3839779196825</v>
      </c>
      <c r="AO5" s="92">
        <v>530.6173894397435</v>
      </c>
      <c r="AP5" s="92">
        <v>140.64130278977493</v>
      </c>
    </row>
    <row r="6" spans="1:42" ht="14.25">
      <c r="A6" s="11" t="s">
        <v>36</v>
      </c>
      <c r="B6" s="21">
        <f>'IS_Commercial Banks'!B6+'IS_Specialized Banks'!B6</f>
        <v>2.437308989925</v>
      </c>
      <c r="C6" s="21">
        <f>'IS_Commercial Banks'!C6+'IS_Specialized Banks'!C6</f>
        <v>5.106374113174</v>
      </c>
      <c r="D6" s="21">
        <f>'IS_Commercial Banks'!D6+'IS_Specialized Banks'!D6</f>
        <v>7.9085466259679995</v>
      </c>
      <c r="E6" s="21">
        <f>'IS_Commercial Banks'!E6+'IS_Specialized Banks'!E6</f>
        <v>10.887486070435</v>
      </c>
      <c r="F6" s="21">
        <f>'IS_Commercial Banks'!F6+'IS_Specialized Banks'!F6</f>
        <v>2.748126006441</v>
      </c>
      <c r="G6" s="21">
        <f>'IS_Commercial Banks'!G6+'IS_Specialized Banks'!G6</f>
        <v>5.520928888706</v>
      </c>
      <c r="H6" s="21">
        <f>'IS_Commercial Banks'!H6+'IS_Specialized Banks'!H6</f>
        <v>8.780686364799998</v>
      </c>
      <c r="I6" s="21">
        <f>'IS_Commercial Banks'!I6+'IS_Specialized Banks'!I6</f>
        <v>12.178218471055002</v>
      </c>
      <c r="J6" s="21">
        <f>'IS_Commercial Banks'!J6+'IS_Specialized Banks'!J6</f>
        <v>4.874649230603</v>
      </c>
      <c r="K6" s="21">
        <f>'IS_Commercial Banks'!K6+'IS_Specialized Banks'!K6</f>
        <v>10.189012155426</v>
      </c>
      <c r="L6" s="21">
        <f>'IS_Commercial Banks'!L6+'IS_Specialized Banks'!L6</f>
        <v>17.3325751865085</v>
      </c>
      <c r="M6" s="21">
        <f>'IS_Commercial Banks'!M6+'IS_Specialized Banks'!M6</f>
        <v>26.191954956485286</v>
      </c>
      <c r="N6" s="21">
        <f>'IS_Commercial Banks'!N6+'IS_Specialized Banks'!N6</f>
        <v>5.31951392379877</v>
      </c>
      <c r="O6" s="21">
        <f>'IS_Commercial Banks'!O6+'IS_Specialized Banks'!O6</f>
        <v>10.438213088569947</v>
      </c>
      <c r="P6" s="21">
        <f>'IS_Commercial Banks'!P6+'IS_Specialized Banks'!P6</f>
        <v>17.716955230914778</v>
      </c>
      <c r="Q6" s="21">
        <f>'IS_Commercial Banks'!Q6+'IS_Specialized Banks'!Q6</f>
        <v>24.66016932798083</v>
      </c>
      <c r="R6" s="21">
        <f>'IS_Commercial Banks'!R6+'IS_Specialized Banks'!R6</f>
        <v>6.575114530378077</v>
      </c>
      <c r="S6" s="21">
        <f>'IS_Commercial Banks'!S6+'IS_Specialized Banks'!S6</f>
        <v>14.026398398930512</v>
      </c>
      <c r="T6" s="21">
        <f>'IS_Commercial Banks'!T6+'IS_Specialized Banks'!T6</f>
        <v>22.00801738589</v>
      </c>
      <c r="U6" s="21">
        <f>'IS_Commercial Banks'!U6+'IS_Specialized Banks'!U6</f>
        <v>27.151902619335</v>
      </c>
      <c r="V6" s="21">
        <f>'IS_Commercial Banks'!V6+'IS_Specialized Banks'!V6</f>
        <v>7.482964745850012</v>
      </c>
      <c r="W6" s="21">
        <f>'IS_Commercial Banks'!W6+'IS_Specialized Banks'!W6</f>
        <v>16.238009992830914</v>
      </c>
      <c r="X6" s="21">
        <f>'IS_Commercial Banks'!X6+'IS_Specialized Banks'!X6</f>
        <v>29.027987549402997</v>
      </c>
      <c r="Y6" s="21">
        <f>'IS_Commercial Banks'!Y6+'IS_Specialized Banks'!Y6</f>
        <v>34.034032949364956</v>
      </c>
      <c r="Z6" s="21">
        <f>'IS_Commercial Banks'!Z6+'IS_Specialized Banks'!Z6</f>
        <v>12.154142449320002</v>
      </c>
      <c r="AA6" s="21">
        <f>'IS_Commercial Banks'!AA6+'IS_Specialized Banks'!AA6</f>
        <v>25.697514641882997</v>
      </c>
      <c r="AB6" s="21">
        <f>'IS_Commercial Banks'!AB6+'IS_Specialized Banks'!AB6</f>
        <v>41.734997701683014</v>
      </c>
      <c r="AC6" s="21">
        <f>'IS_Commercial Banks'!AC6+'IS_Specialized Banks'!AC6</f>
        <v>56.45194796356301</v>
      </c>
      <c r="AD6" s="21">
        <f>'IS_Commercial Banks'!AD6+'IS_Specialized Banks'!AD6</f>
        <v>15.705086434570612</v>
      </c>
      <c r="AE6" s="21">
        <f>'IS_Commercial Banks'!AE6+'IS_Specialized Banks'!AE6</f>
        <v>35.93263558986</v>
      </c>
      <c r="AF6" s="21">
        <f>'IS_Commercial Banks'!AF6+'IS_Specialized Banks'!AF6</f>
        <v>55.05763088146001</v>
      </c>
      <c r="AG6" s="21">
        <f>'IS_Commercial Banks'!AG6+'IS_Specialized Banks'!AG6</f>
        <v>73.28269398433</v>
      </c>
      <c r="AH6" s="92">
        <v>18.718332220330005</v>
      </c>
      <c r="AI6" s="86">
        <v>36.80227101056</v>
      </c>
      <c r="AJ6" s="86">
        <v>61.718114551590006</v>
      </c>
      <c r="AK6" s="86">
        <v>91.18664101502002</v>
      </c>
      <c r="AL6" s="92">
        <v>19.744038880263147</v>
      </c>
      <c r="AM6" s="92">
        <v>55.529526598500006</v>
      </c>
      <c r="AN6" s="92">
        <v>82.77248310620001</v>
      </c>
      <c r="AO6" s="92">
        <v>123.52385597094998</v>
      </c>
      <c r="AP6" s="92">
        <v>33.07905629811</v>
      </c>
    </row>
    <row r="7" spans="1:42" ht="14.25">
      <c r="A7" s="11" t="s">
        <v>37</v>
      </c>
      <c r="B7" s="21">
        <f>'IS_Commercial Banks'!B7+'IS_Specialized Banks'!B7</f>
        <v>2.02867305084</v>
      </c>
      <c r="C7" s="21">
        <f>'IS_Commercial Banks'!C7+'IS_Specialized Banks'!C7</f>
        <v>4.5114605160100005</v>
      </c>
      <c r="D7" s="21">
        <f>'IS_Commercial Banks'!D7+'IS_Specialized Banks'!D7</f>
        <v>6.50621926933</v>
      </c>
      <c r="E7" s="21">
        <f>'IS_Commercial Banks'!E7+'IS_Specialized Banks'!E7</f>
        <v>8.66255561363</v>
      </c>
      <c r="F7" s="21">
        <f>'IS_Commercial Banks'!F7+'IS_Specialized Banks'!F7</f>
        <v>2.03651818078</v>
      </c>
      <c r="G7" s="21">
        <f>'IS_Commercial Banks'!G7+'IS_Specialized Banks'!G7</f>
        <v>4.37047666341</v>
      </c>
      <c r="H7" s="21">
        <f>'IS_Commercial Banks'!H7+'IS_Specialized Banks'!H7</f>
        <v>7.25529884063</v>
      </c>
      <c r="I7" s="21">
        <f>'IS_Commercial Banks'!I7+'IS_Specialized Banks'!I7</f>
        <v>10.05748399755</v>
      </c>
      <c r="J7" s="21">
        <f>'IS_Commercial Banks'!J7+'IS_Specialized Banks'!J7</f>
        <v>3.063550622535577</v>
      </c>
      <c r="K7" s="21">
        <f>'IS_Commercial Banks'!K7+'IS_Specialized Banks'!K7</f>
        <v>6.125513491428</v>
      </c>
      <c r="L7" s="21">
        <f>'IS_Commercial Banks'!L7+'IS_Specialized Banks'!L7</f>
        <v>9.639528557816</v>
      </c>
      <c r="M7" s="21">
        <f>'IS_Commercial Banks'!M7+'IS_Specialized Banks'!M7</f>
        <v>10.89861320692</v>
      </c>
      <c r="N7" s="21">
        <f>'IS_Commercial Banks'!N7+'IS_Specialized Banks'!N7</f>
        <v>2.537812573744</v>
      </c>
      <c r="O7" s="21">
        <f>'IS_Commercial Banks'!O7+'IS_Specialized Banks'!O7</f>
        <v>6.1193969309292555</v>
      </c>
      <c r="P7" s="21">
        <f>'IS_Commercial Banks'!P7+'IS_Specialized Banks'!P7</f>
        <v>9.103466724616002</v>
      </c>
      <c r="Q7" s="21">
        <f>'IS_Commercial Banks'!Q7+'IS_Specialized Banks'!Q7</f>
        <v>12.921581580026999</v>
      </c>
      <c r="R7" s="21">
        <f>'IS_Commercial Banks'!R7+'IS_Specialized Banks'!R7</f>
        <v>4.173669681732001</v>
      </c>
      <c r="S7" s="21">
        <f>'IS_Commercial Banks'!S7+'IS_Specialized Banks'!S7</f>
        <v>8.931574388569</v>
      </c>
      <c r="T7" s="21">
        <f>'IS_Commercial Banks'!T7+'IS_Specialized Banks'!T7</f>
        <v>13.204533670230001</v>
      </c>
      <c r="U7" s="21">
        <f>'IS_Commercial Banks'!U7+'IS_Specialized Banks'!U7</f>
        <v>18.996450022537</v>
      </c>
      <c r="V7" s="21">
        <f>'IS_Commercial Banks'!V7+'IS_Specialized Banks'!V7</f>
        <v>4.548745415708941</v>
      </c>
      <c r="W7" s="21">
        <f>'IS_Commercial Banks'!W7+'IS_Specialized Banks'!W7</f>
        <v>8.871133966397</v>
      </c>
      <c r="X7" s="21">
        <f>'IS_Commercial Banks'!X7+'IS_Specialized Banks'!X7</f>
        <v>11.192429990888002</v>
      </c>
      <c r="Y7" s="21">
        <f>'IS_Commercial Banks'!Y7+'IS_Specialized Banks'!Y7</f>
        <v>20.215006537930996</v>
      </c>
      <c r="Z7" s="21">
        <f>'IS_Commercial Banks'!Z7+'IS_Specialized Banks'!Z7</f>
        <v>4.119395803942024</v>
      </c>
      <c r="AA7" s="21">
        <f>'IS_Commercial Banks'!AA7+'IS_Specialized Banks'!AA7</f>
        <v>8.638362789713</v>
      </c>
      <c r="AB7" s="21">
        <f>'IS_Commercial Banks'!AB7+'IS_Specialized Banks'!AB7</f>
        <v>14.251894643074</v>
      </c>
      <c r="AC7" s="21">
        <f>'IS_Commercial Banks'!AC7+'IS_Specialized Banks'!AC7</f>
        <v>19.784237297858</v>
      </c>
      <c r="AD7" s="21">
        <f>'IS_Commercial Banks'!AD7+'IS_Specialized Banks'!AD7</f>
        <v>4.834500242157</v>
      </c>
      <c r="AE7" s="21">
        <f>'IS_Commercial Banks'!AE7+'IS_Specialized Banks'!AE7</f>
        <v>10.374497104479</v>
      </c>
      <c r="AF7" s="21">
        <f>'IS_Commercial Banks'!AF7+'IS_Specialized Banks'!AF7</f>
        <v>16.519714892785267</v>
      </c>
      <c r="AG7" s="21">
        <f>'IS_Commercial Banks'!AG7+'IS_Specialized Banks'!AG7</f>
        <v>24.626308355527527</v>
      </c>
      <c r="AH7" s="92">
        <v>4.176354539936705</v>
      </c>
      <c r="AI7" s="86">
        <v>8.638595768204</v>
      </c>
      <c r="AJ7" s="86">
        <v>14.57287714682</v>
      </c>
      <c r="AK7" s="86">
        <v>20.892749157439003</v>
      </c>
      <c r="AL7" s="92">
        <v>7.97108887223</v>
      </c>
      <c r="AM7" s="92">
        <v>14.80555236546</v>
      </c>
      <c r="AN7" s="92">
        <v>24.57311508609</v>
      </c>
      <c r="AO7" s="92">
        <v>29.524569089159996</v>
      </c>
      <c r="AP7" s="92">
        <v>10.875608768789998</v>
      </c>
    </row>
    <row r="8" spans="1:42" ht="14.25">
      <c r="A8" s="11" t="s">
        <v>79</v>
      </c>
      <c r="B8" s="21">
        <f>'IS_Commercial Banks'!B8+'IS_Specialized Banks'!B8</f>
        <v>0</v>
      </c>
      <c r="C8" s="21">
        <f>'IS_Commercial Banks'!C8+'IS_Specialized Banks'!C8</f>
        <v>0</v>
      </c>
      <c r="D8" s="21">
        <f>'IS_Commercial Banks'!D8+'IS_Specialized Banks'!D8</f>
        <v>0</v>
      </c>
      <c r="E8" s="21">
        <f>'IS_Commercial Banks'!E8+'IS_Specialized Banks'!E8</f>
        <v>0</v>
      </c>
      <c r="F8" s="21">
        <f>'IS_Commercial Banks'!F8+'IS_Specialized Banks'!F8</f>
        <v>0</v>
      </c>
      <c r="G8" s="21">
        <f>'IS_Commercial Banks'!G8+'IS_Specialized Banks'!G8</f>
        <v>0</v>
      </c>
      <c r="H8" s="21">
        <f>'IS_Commercial Banks'!H8+'IS_Specialized Banks'!H8</f>
        <v>0</v>
      </c>
      <c r="I8" s="21">
        <f>'IS_Commercial Banks'!I8+'IS_Specialized Banks'!I8</f>
        <v>0</v>
      </c>
      <c r="J8" s="21">
        <f>'IS_Commercial Banks'!J8+'IS_Specialized Banks'!J8</f>
        <v>0</v>
      </c>
      <c r="K8" s="21">
        <f>'IS_Commercial Banks'!K8+'IS_Specialized Banks'!K8</f>
        <v>0</v>
      </c>
      <c r="L8" s="21">
        <f>'IS_Commercial Banks'!L8+'IS_Specialized Banks'!L8</f>
        <v>0</v>
      </c>
      <c r="M8" s="21">
        <f>'IS_Commercial Banks'!M8+'IS_Specialized Banks'!M8</f>
        <v>0</v>
      </c>
      <c r="N8" s="21">
        <f>'IS_Commercial Banks'!N8+'IS_Specialized Banks'!N8</f>
        <v>0</v>
      </c>
      <c r="O8" s="21">
        <f>'IS_Commercial Banks'!O8+'IS_Specialized Banks'!O8</f>
        <v>0</v>
      </c>
      <c r="P8" s="21">
        <f>'IS_Commercial Banks'!P8+'IS_Specialized Banks'!P8</f>
        <v>0</v>
      </c>
      <c r="Q8" s="21">
        <f>'IS_Commercial Banks'!Q8+'IS_Specialized Banks'!Q8</f>
        <v>0</v>
      </c>
      <c r="R8" s="21">
        <f>'IS_Commercial Banks'!R8+'IS_Specialized Banks'!R8</f>
        <v>1.35428901876</v>
      </c>
      <c r="S8" s="21">
        <f>'IS_Commercial Banks'!S8+'IS_Specialized Banks'!S8</f>
        <v>0.021138026</v>
      </c>
      <c r="T8" s="21">
        <f>'IS_Commercial Banks'!T8+'IS_Specialized Banks'!T8</f>
        <v>0.022372229</v>
      </c>
      <c r="U8" s="21">
        <f>'IS_Commercial Banks'!U8+'IS_Specialized Banks'!U8</f>
        <v>0.024798053</v>
      </c>
      <c r="V8" s="21">
        <f>'IS_Commercial Banks'!V8+'IS_Specialized Banks'!V8</f>
        <v>0.027622249</v>
      </c>
      <c r="W8" s="21">
        <f>'IS_Commercial Banks'!W8+'IS_Specialized Banks'!W8</f>
        <v>0.032697827</v>
      </c>
      <c r="X8" s="21">
        <f>'IS_Commercial Banks'!X8+'IS_Specialized Banks'!X8</f>
        <v>0.03356906</v>
      </c>
      <c r="Y8" s="21">
        <f>'IS_Commercial Banks'!Y8+'IS_Specialized Banks'!Y8</f>
        <v>0.233318529</v>
      </c>
      <c r="Z8" s="21">
        <f>'IS_Commercial Banks'!Z8+'IS_Specialized Banks'!Z8</f>
        <v>0</v>
      </c>
      <c r="AA8" s="21">
        <f>'IS_Commercial Banks'!AA8+'IS_Specialized Banks'!AA8</f>
        <v>0.219495301</v>
      </c>
      <c r="AB8" s="21">
        <f>'IS_Commercial Banks'!AB8+'IS_Specialized Banks'!AB8</f>
        <v>0.404428935</v>
      </c>
      <c r="AC8" s="21">
        <f>'IS_Commercial Banks'!AC8+'IS_Specialized Banks'!AC8</f>
        <v>0</v>
      </c>
      <c r="AD8" s="21">
        <f>'IS_Commercial Banks'!AD8+'IS_Specialized Banks'!AD8</f>
        <v>0</v>
      </c>
      <c r="AE8" s="21">
        <f>'IS_Commercial Banks'!AE8+'IS_Specialized Banks'!AE8</f>
        <v>0</v>
      </c>
      <c r="AF8" s="21">
        <f>'IS_Commercial Banks'!AF8+'IS_Specialized Banks'!AF8</f>
        <v>0</v>
      </c>
      <c r="AG8" s="21">
        <f>'IS_Commercial Banks'!AG8+'IS_Specialized Banks'!AG8</f>
        <v>0</v>
      </c>
      <c r="AH8" s="92">
        <v>2.059821657</v>
      </c>
      <c r="AI8" s="86">
        <v>3.8129169640000002</v>
      </c>
      <c r="AJ8" s="86">
        <v>6.032198878</v>
      </c>
      <c r="AK8" s="86">
        <v>8.441918838</v>
      </c>
      <c r="AL8" s="92">
        <v>9.616757314720001</v>
      </c>
      <c r="AM8" s="92">
        <v>9</v>
      </c>
      <c r="AN8" s="92">
        <v>4.68792863077</v>
      </c>
      <c r="AO8" s="92">
        <v>2.4941885084</v>
      </c>
      <c r="AP8" s="92">
        <v>3.0312786912100003</v>
      </c>
    </row>
    <row r="9" spans="1:42" ht="14.25">
      <c r="A9" s="11" t="s">
        <v>38</v>
      </c>
      <c r="B9" s="21">
        <f>'IS_Commercial Banks'!B9+'IS_Specialized Banks'!B9</f>
        <v>6.656881255740999</v>
      </c>
      <c r="C9" s="21">
        <f>'IS_Commercial Banks'!C9+'IS_Specialized Banks'!C9</f>
        <v>14.538014014348</v>
      </c>
      <c r="D9" s="21">
        <f>'IS_Commercial Banks'!D9+'IS_Specialized Banks'!D9</f>
        <v>21.7952307956676</v>
      </c>
      <c r="E9" s="21">
        <f>'IS_Commercial Banks'!E9+'IS_Specialized Banks'!E9</f>
        <v>28.49724298609224</v>
      </c>
      <c r="F9" s="21">
        <f>'IS_Commercial Banks'!F9+'IS_Specialized Banks'!F9</f>
        <v>7.526386872522601</v>
      </c>
      <c r="G9" s="21">
        <f>'IS_Commercial Banks'!G9+'IS_Specialized Banks'!G9</f>
        <v>15.297452357710998</v>
      </c>
      <c r="H9" s="21">
        <f>'IS_Commercial Banks'!H9+'IS_Specialized Banks'!H9</f>
        <v>22.91670726958</v>
      </c>
      <c r="I9" s="21">
        <f>'IS_Commercial Banks'!I9+'IS_Specialized Banks'!I9</f>
        <v>31.870986067124207</v>
      </c>
      <c r="J9" s="21">
        <f>'IS_Commercial Banks'!J9+'IS_Specialized Banks'!J9</f>
        <v>8.432859558154</v>
      </c>
      <c r="K9" s="21">
        <f>'IS_Commercial Banks'!K9+'IS_Specialized Banks'!K9</f>
        <v>16.428878585877</v>
      </c>
      <c r="L9" s="21">
        <f>'IS_Commercial Banks'!L9+'IS_Specialized Banks'!L9</f>
        <v>25.767783449356415</v>
      </c>
      <c r="M9" s="21">
        <f>'IS_Commercial Banks'!M9+'IS_Specialized Banks'!M9</f>
        <v>38.35861808688703</v>
      </c>
      <c r="N9" s="21">
        <f>'IS_Commercial Banks'!N9+'IS_Specialized Banks'!N9</f>
        <v>11.036945776979024</v>
      </c>
      <c r="O9" s="21">
        <f>'IS_Commercial Banks'!O9+'IS_Specialized Banks'!O9</f>
        <v>22.17828647208391</v>
      </c>
      <c r="P9" s="21">
        <f>'IS_Commercial Banks'!P9+'IS_Specialized Banks'!P9</f>
        <v>34.21338457287897</v>
      </c>
      <c r="Q9" s="21">
        <f>'IS_Commercial Banks'!Q9+'IS_Specialized Banks'!Q9</f>
        <v>46.345093104476575</v>
      </c>
      <c r="R9" s="21">
        <f>'IS_Commercial Banks'!R9+'IS_Specialized Banks'!R9</f>
        <v>11.151043947122645</v>
      </c>
      <c r="S9" s="21">
        <f>'IS_Commercial Banks'!S9+'IS_Specialized Banks'!S9</f>
        <v>23.725689681425006</v>
      </c>
      <c r="T9" s="21">
        <f>'IS_Commercial Banks'!T9+'IS_Specialized Banks'!T9</f>
        <v>36.24289109928984</v>
      </c>
      <c r="U9" s="21">
        <f>'IS_Commercial Banks'!U9+'IS_Specialized Banks'!U9</f>
        <v>49.680513694993735</v>
      </c>
      <c r="V9" s="21">
        <f>'IS_Commercial Banks'!V9+'IS_Specialized Banks'!V9</f>
        <v>11.523189958271507</v>
      </c>
      <c r="W9" s="21">
        <f>'IS_Commercial Banks'!W9+'IS_Specialized Banks'!W9</f>
        <v>25.05618413271729</v>
      </c>
      <c r="X9" s="21">
        <f>'IS_Commercial Banks'!X9+'IS_Specialized Banks'!X9</f>
        <v>38.22048986593345</v>
      </c>
      <c r="Y9" s="21">
        <f>'IS_Commercial Banks'!Y9+'IS_Specialized Banks'!Y9</f>
        <v>54.06887656837291</v>
      </c>
      <c r="Z9" s="21">
        <f>'IS_Commercial Banks'!Z9+'IS_Specialized Banks'!Z9</f>
        <v>12.804038827826153</v>
      </c>
      <c r="AA9" s="21">
        <f>'IS_Commercial Banks'!AA9+'IS_Specialized Banks'!AA9</f>
        <v>22.899989008806998</v>
      </c>
      <c r="AB9" s="21">
        <f>'IS_Commercial Banks'!AB9+'IS_Specialized Banks'!AB9</f>
        <v>35.7265457419</v>
      </c>
      <c r="AC9" s="21">
        <f>'IS_Commercial Banks'!AC9+'IS_Specialized Banks'!AC9</f>
        <v>49.580794838494384</v>
      </c>
      <c r="AD9" s="21">
        <f>'IS_Commercial Banks'!AD9+'IS_Specialized Banks'!AD9</f>
        <v>13.54635527535096</v>
      </c>
      <c r="AE9" s="21">
        <f>'IS_Commercial Banks'!AE9+'IS_Specialized Banks'!AE9</f>
        <v>29.063027419323568</v>
      </c>
      <c r="AF9" s="21">
        <f>'IS_Commercial Banks'!AF9+'IS_Specialized Banks'!AF9</f>
        <v>43.825691541919994</v>
      </c>
      <c r="AG9" s="21">
        <f>'IS_Commercial Banks'!AG9+'IS_Specialized Banks'!AG9</f>
        <v>63.830444924999554</v>
      </c>
      <c r="AH9" s="92">
        <v>16.474124017937445</v>
      </c>
      <c r="AI9" s="86">
        <v>39.6089256280195</v>
      </c>
      <c r="AJ9" s="86">
        <v>55.21840546984463</v>
      </c>
      <c r="AK9" s="86">
        <v>82.377207371523</v>
      </c>
      <c r="AL9" s="92">
        <v>24.628317109014397</v>
      </c>
      <c r="AM9" s="92">
        <v>46.75927164384843</v>
      </c>
      <c r="AN9" s="92">
        <v>71.27832459540446</v>
      </c>
      <c r="AO9" s="92">
        <v>88.79061280531914</v>
      </c>
      <c r="AP9" s="92">
        <v>25.88362092442135</v>
      </c>
    </row>
    <row r="10" spans="1:42" ht="14.25">
      <c r="A10" s="11" t="s">
        <v>39</v>
      </c>
      <c r="B10" s="21">
        <f>'IS_Commercial Banks'!B10+'IS_Specialized Banks'!B10</f>
        <v>5.58558015463577</v>
      </c>
      <c r="C10" s="21">
        <f>'IS_Commercial Banks'!C10+'IS_Specialized Banks'!C10</f>
        <v>11.391316855201</v>
      </c>
      <c r="D10" s="21">
        <f>'IS_Commercial Banks'!D10+'IS_Specialized Banks'!D10</f>
        <v>16.670656304115003</v>
      </c>
      <c r="E10" s="21">
        <f>'IS_Commercial Banks'!E10+'IS_Specialized Banks'!E10</f>
        <v>21.051562635125</v>
      </c>
      <c r="F10" s="21">
        <f>'IS_Commercial Banks'!F10+'IS_Specialized Banks'!F10</f>
        <v>4.938943461873355</v>
      </c>
      <c r="G10" s="21">
        <f>'IS_Commercial Banks'!G10+'IS_Specialized Banks'!G10</f>
        <v>10.873485166854</v>
      </c>
      <c r="H10" s="21">
        <f>'IS_Commercial Banks'!H10+'IS_Specialized Banks'!H10</f>
        <v>16.757256642061</v>
      </c>
      <c r="I10" s="21">
        <f>'IS_Commercial Banks'!I10+'IS_Specialized Banks'!I10</f>
        <v>21.732702200025006</v>
      </c>
      <c r="J10" s="21">
        <f>'IS_Commercial Banks'!J10+'IS_Specialized Banks'!J10</f>
        <v>5.236226262735</v>
      </c>
      <c r="K10" s="21">
        <f>'IS_Commercial Banks'!K10+'IS_Specialized Banks'!K10</f>
        <v>11.093988510609002</v>
      </c>
      <c r="L10" s="21">
        <f>'IS_Commercial Banks'!L10+'IS_Specialized Banks'!L10</f>
        <v>16.152212395849</v>
      </c>
      <c r="M10" s="21">
        <f>'IS_Commercial Banks'!M10+'IS_Specialized Banks'!M10</f>
        <v>20.37761973592866</v>
      </c>
      <c r="N10" s="21">
        <f>'IS_Commercial Banks'!N10+'IS_Specialized Banks'!N10</f>
        <v>4.634710112446</v>
      </c>
      <c r="O10" s="21">
        <f>'IS_Commercial Banks'!O10+'IS_Specialized Banks'!O10</f>
        <v>9.552047864918002</v>
      </c>
      <c r="P10" s="21">
        <f>'IS_Commercial Banks'!P10+'IS_Specialized Banks'!P10</f>
        <v>14.872996705196002</v>
      </c>
      <c r="Q10" s="21">
        <f>'IS_Commercial Banks'!Q10+'IS_Specialized Banks'!Q10</f>
        <v>20.294593880607</v>
      </c>
      <c r="R10" s="21">
        <f>'IS_Commercial Banks'!R10+'IS_Specialized Banks'!R10</f>
        <v>5.087489656063</v>
      </c>
      <c r="S10" s="21">
        <f>'IS_Commercial Banks'!S10+'IS_Specialized Banks'!S10</f>
        <v>11.357739231912998</v>
      </c>
      <c r="T10" s="21">
        <f>'IS_Commercial Banks'!T10+'IS_Specialized Banks'!T10</f>
        <v>17.492055543233</v>
      </c>
      <c r="U10" s="21">
        <f>'IS_Commercial Banks'!U10+'IS_Specialized Banks'!U10</f>
        <v>23.9115325090755</v>
      </c>
      <c r="V10" s="21">
        <f>'IS_Commercial Banks'!V10+'IS_Specialized Banks'!V10</f>
        <v>5.114827398429999</v>
      </c>
      <c r="W10" s="21">
        <f>'IS_Commercial Banks'!W10+'IS_Specialized Banks'!W10</f>
        <v>11.272504941155622</v>
      </c>
      <c r="X10" s="21">
        <f>'IS_Commercial Banks'!X10+'IS_Specialized Banks'!X10</f>
        <v>16.735283242966</v>
      </c>
      <c r="Y10" s="21">
        <f>'IS_Commercial Banks'!Y10+'IS_Specialized Banks'!Y10</f>
        <v>23.37989942092209</v>
      </c>
      <c r="Z10" s="21">
        <f>'IS_Commercial Banks'!Z10+'IS_Specialized Banks'!Z10</f>
        <v>6.116197814210001</v>
      </c>
      <c r="AA10" s="21">
        <f>'IS_Commercial Banks'!AA10+'IS_Specialized Banks'!AA10</f>
        <v>12.109602178124</v>
      </c>
      <c r="AB10" s="21">
        <f>'IS_Commercial Banks'!AB10+'IS_Specialized Banks'!AB10</f>
        <v>21.694098778323998</v>
      </c>
      <c r="AC10" s="21">
        <f>'IS_Commercial Banks'!AC10+'IS_Specialized Banks'!AC10</f>
        <v>32.16029541664</v>
      </c>
      <c r="AD10" s="21">
        <f>'IS_Commercial Banks'!AD10+'IS_Specialized Banks'!AD10</f>
        <v>6.404519031461263</v>
      </c>
      <c r="AE10" s="21">
        <f>'IS_Commercial Banks'!AE10+'IS_Specialized Banks'!AE10</f>
        <v>13.24114934731</v>
      </c>
      <c r="AF10" s="21">
        <f>'IS_Commercial Banks'!AF10+'IS_Specialized Banks'!AF10</f>
        <v>32.061844469996</v>
      </c>
      <c r="AG10" s="21">
        <f>'IS_Commercial Banks'!AG10+'IS_Specialized Banks'!AG10</f>
        <v>47.989001162044</v>
      </c>
      <c r="AH10" s="92">
        <v>8.500513348583002</v>
      </c>
      <c r="AI10" s="86">
        <v>20.275486816629</v>
      </c>
      <c r="AJ10" s="86">
        <v>29.811053928726512</v>
      </c>
      <c r="AK10" s="86">
        <v>44.835127491237</v>
      </c>
      <c r="AL10" s="92">
        <v>14.90055686861</v>
      </c>
      <c r="AM10" s="92">
        <v>20.355537004917224</v>
      </c>
      <c r="AN10" s="92">
        <v>37.27543929427792</v>
      </c>
      <c r="AO10" s="92">
        <v>64.10291635271652</v>
      </c>
      <c r="AP10" s="92">
        <v>11.851944599799998</v>
      </c>
    </row>
    <row r="11" spans="1:42" ht="14.25">
      <c r="A11" s="11" t="s">
        <v>40</v>
      </c>
      <c r="B11" s="21">
        <f>'IS_Commercial Banks'!B11+'IS_Specialized Banks'!B11</f>
        <v>8.868939444741</v>
      </c>
      <c r="C11" s="21">
        <f>'IS_Commercial Banks'!C11+'IS_Specialized Banks'!C11</f>
        <v>15.4721440687272</v>
      </c>
      <c r="D11" s="21">
        <f>'IS_Commercial Banks'!D11+'IS_Specialized Banks'!D11</f>
        <v>22.604983951437</v>
      </c>
      <c r="E11" s="21">
        <f>'IS_Commercial Banks'!E11+'IS_Specialized Banks'!E11</f>
        <v>32.66536860034676</v>
      </c>
      <c r="F11" s="21">
        <f>'IS_Commercial Banks'!F11+'IS_Specialized Banks'!F11</f>
        <v>14.095210217360002</v>
      </c>
      <c r="G11" s="21">
        <f>'IS_Commercial Banks'!G11+'IS_Specialized Banks'!G11</f>
        <v>21.056648570483</v>
      </c>
      <c r="H11" s="21">
        <f>'IS_Commercial Banks'!H11+'IS_Specialized Banks'!H11</f>
        <v>30.597300520947</v>
      </c>
      <c r="I11" s="21">
        <f>'IS_Commercial Banks'!I11+'IS_Specialized Banks'!I11</f>
        <v>40.98959851476801</v>
      </c>
      <c r="J11" s="21">
        <f>'IS_Commercial Banks'!J11+'IS_Specialized Banks'!J11</f>
        <v>6.9018359419970015</v>
      </c>
      <c r="K11" s="21">
        <f>'IS_Commercial Banks'!K11+'IS_Specialized Banks'!K11</f>
        <v>13.230701805289</v>
      </c>
      <c r="L11" s="21">
        <f>'IS_Commercial Banks'!L11+'IS_Specialized Banks'!L11</f>
        <v>25.305399719302336</v>
      </c>
      <c r="M11" s="21">
        <f>'IS_Commercial Banks'!M11+'IS_Specialized Banks'!M11</f>
        <v>31.98322016334221</v>
      </c>
      <c r="N11" s="21">
        <f>'IS_Commercial Banks'!N11+'IS_Specialized Banks'!N11</f>
        <v>7.085050774342337</v>
      </c>
      <c r="O11" s="21">
        <f>'IS_Commercial Banks'!O11+'IS_Specialized Banks'!O11</f>
        <v>12.459152382987684</v>
      </c>
      <c r="P11" s="21">
        <f>'IS_Commercial Banks'!P11+'IS_Specialized Banks'!P11</f>
        <v>19.61994953865803</v>
      </c>
      <c r="Q11" s="21">
        <f>'IS_Commercial Banks'!Q11+'IS_Specialized Banks'!Q11</f>
        <v>26.973222915932485</v>
      </c>
      <c r="R11" s="21">
        <f>'IS_Commercial Banks'!R11+'IS_Specialized Banks'!R11</f>
        <v>4.784144369707251</v>
      </c>
      <c r="S11" s="21">
        <f>'IS_Commercial Banks'!S11+'IS_Specialized Banks'!S11</f>
        <v>14.633117691251627</v>
      </c>
      <c r="T11" s="21">
        <f>'IS_Commercial Banks'!T11+'IS_Specialized Banks'!T11</f>
        <v>23.322431701172512</v>
      </c>
      <c r="U11" s="21">
        <f>'IS_Commercial Banks'!U11+'IS_Specialized Banks'!U11</f>
        <v>37.33819778144052</v>
      </c>
      <c r="V11" s="21">
        <f>'IS_Commercial Banks'!V11+'IS_Specialized Banks'!V11</f>
        <v>8.835363513298187</v>
      </c>
      <c r="W11" s="21">
        <f>'IS_Commercial Banks'!W11+'IS_Specialized Banks'!W11</f>
        <v>19.224039039458383</v>
      </c>
      <c r="X11" s="21">
        <f>'IS_Commercial Banks'!X11+'IS_Specialized Banks'!X11</f>
        <v>35.139803782447764</v>
      </c>
      <c r="Y11" s="21">
        <f>'IS_Commercial Banks'!Y11+'IS_Specialized Banks'!Y11</f>
        <v>51.49348334450909</v>
      </c>
      <c r="Z11" s="21">
        <f>'IS_Commercial Banks'!Z11+'IS_Specialized Banks'!Z11</f>
        <v>7.835948495689999</v>
      </c>
      <c r="AA11" s="21">
        <f>'IS_Commercial Banks'!AA11+'IS_Specialized Banks'!AA11</f>
        <v>18.347933055352946</v>
      </c>
      <c r="AB11" s="21">
        <f>'IS_Commercial Banks'!AB11+'IS_Specialized Banks'!AB11</f>
        <v>25.963268394838998</v>
      </c>
      <c r="AC11" s="21">
        <f>'IS_Commercial Banks'!AC11+'IS_Specialized Banks'!AC11</f>
        <v>40.425600717514996</v>
      </c>
      <c r="AD11" s="21">
        <f>'IS_Commercial Banks'!AD11+'IS_Specialized Banks'!AD11</f>
        <v>6.575887773859979</v>
      </c>
      <c r="AE11" s="21">
        <f>'IS_Commercial Banks'!AE11+'IS_Specialized Banks'!AE11</f>
        <v>19.38200931188219</v>
      </c>
      <c r="AF11" s="21">
        <f>'IS_Commercial Banks'!AF11+'IS_Specialized Banks'!AF11</f>
        <v>36.34708675312452</v>
      </c>
      <c r="AG11" s="21">
        <f>'IS_Commercial Banks'!AG11+'IS_Specialized Banks'!AG11</f>
        <v>56.618428128743474</v>
      </c>
      <c r="AH11" s="92">
        <v>14.693281088269528</v>
      </c>
      <c r="AI11" s="86">
        <v>27.34630152475315</v>
      </c>
      <c r="AJ11" s="86">
        <v>49.192776799838306</v>
      </c>
      <c r="AK11" s="86">
        <v>63.531918454334004</v>
      </c>
      <c r="AL11" s="86">
        <v>15.583579356266851</v>
      </c>
      <c r="AM11" s="86">
        <v>31.661426301138842</v>
      </c>
      <c r="AN11" s="86">
        <v>44.871673527650906</v>
      </c>
      <c r="AO11" s="86">
        <v>71.94810762216109</v>
      </c>
      <c r="AP11" s="86">
        <v>12.264402470170001</v>
      </c>
    </row>
    <row r="12" spans="1:42" ht="14.25">
      <c r="A12" s="13" t="s">
        <v>41</v>
      </c>
      <c r="B12" s="63">
        <f aca="true" t="shared" si="0" ref="B12:AG12">SUM(B5:B11)</f>
        <v>63.08923660741697</v>
      </c>
      <c r="C12" s="63">
        <f t="shared" si="0"/>
        <v>127.9200835080244</v>
      </c>
      <c r="D12" s="63">
        <f t="shared" si="0"/>
        <v>192.79105601564407</v>
      </c>
      <c r="E12" s="63">
        <f t="shared" si="0"/>
        <v>262.52851262364896</v>
      </c>
      <c r="F12" s="63">
        <f t="shared" si="0"/>
        <v>74.54658625459969</v>
      </c>
      <c r="G12" s="63">
        <f t="shared" si="0"/>
        <v>145.0230730998731</v>
      </c>
      <c r="H12" s="63">
        <f t="shared" si="0"/>
        <v>222.61979099797082</v>
      </c>
      <c r="I12" s="63">
        <f t="shared" si="0"/>
        <v>302.67099958786287</v>
      </c>
      <c r="J12" s="63">
        <f t="shared" si="0"/>
        <v>78.58964519115891</v>
      </c>
      <c r="K12" s="63">
        <f t="shared" si="0"/>
        <v>159.62890583046897</v>
      </c>
      <c r="L12" s="63">
        <f t="shared" si="0"/>
        <v>249.95957933523704</v>
      </c>
      <c r="M12" s="63">
        <f t="shared" si="0"/>
        <v>335.03981515967314</v>
      </c>
      <c r="N12" s="63">
        <f t="shared" si="0"/>
        <v>85.5790607070078</v>
      </c>
      <c r="O12" s="63">
        <f t="shared" si="0"/>
        <v>174.0955686270801</v>
      </c>
      <c r="P12" s="63">
        <f t="shared" si="0"/>
        <v>266.21479481911996</v>
      </c>
      <c r="Q12" s="63">
        <f t="shared" si="0"/>
        <v>362.1924632281828</v>
      </c>
      <c r="R12" s="63">
        <f t="shared" si="0"/>
        <v>94.003161980487</v>
      </c>
      <c r="S12" s="63">
        <f t="shared" si="0"/>
        <v>195.7243812905976</v>
      </c>
      <c r="T12" s="63">
        <f t="shared" si="0"/>
        <v>300.2004356835504</v>
      </c>
      <c r="U12" s="63">
        <f t="shared" si="0"/>
        <v>414.0794460331134</v>
      </c>
      <c r="V12" s="63">
        <f t="shared" si="0"/>
        <v>108.85216697848001</v>
      </c>
      <c r="W12" s="63">
        <f t="shared" si="0"/>
        <v>225.3704704416713</v>
      </c>
      <c r="X12" s="63">
        <f t="shared" si="0"/>
        <v>351.2571606649196</v>
      </c>
      <c r="Y12" s="63">
        <f t="shared" si="0"/>
        <v>487.2362543621257</v>
      </c>
      <c r="Z12" s="63">
        <f t="shared" si="0"/>
        <v>124.29488939797432</v>
      </c>
      <c r="AA12" s="63">
        <f t="shared" si="0"/>
        <v>248.86380110291194</v>
      </c>
      <c r="AB12" s="63">
        <f t="shared" si="0"/>
        <v>390.10361227954206</v>
      </c>
      <c r="AC12" s="63">
        <f t="shared" si="0"/>
        <v>544.5577521615727</v>
      </c>
      <c r="AD12" s="63">
        <f t="shared" si="0"/>
        <v>140.39324361480627</v>
      </c>
      <c r="AE12" s="63">
        <f t="shared" si="0"/>
        <v>302.1505479283688</v>
      </c>
      <c r="AF12" s="63">
        <f t="shared" si="0"/>
        <v>483.35183346801114</v>
      </c>
      <c r="AG12" s="63">
        <f t="shared" si="0"/>
        <v>674.6624154323963</v>
      </c>
      <c r="AH12" s="93">
        <v>170.39896425617255</v>
      </c>
      <c r="AI12" s="87">
        <v>354.02244924103417</v>
      </c>
      <c r="AJ12" s="87">
        <v>551.5978538734621</v>
      </c>
      <c r="AK12" s="87">
        <v>762.757000732895</v>
      </c>
      <c r="AL12" s="87">
        <v>209.10901584967436</v>
      </c>
      <c r="AM12" s="87">
        <v>420.6160048429198</v>
      </c>
      <c r="AN12" s="87">
        <v>649.8429433707857</v>
      </c>
      <c r="AO12" s="87">
        <v>911.0016391460504</v>
      </c>
      <c r="AP12" s="87">
        <v>237.66107392213624</v>
      </c>
    </row>
    <row r="13" spans="1:42" ht="14.25">
      <c r="A13" s="10" t="s">
        <v>42</v>
      </c>
      <c r="B13" s="69"/>
      <c r="C13" s="69"/>
      <c r="D13" s="69"/>
      <c r="E13" s="20"/>
      <c r="F13" s="20"/>
      <c r="G13" s="20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ht="14.25">
      <c r="A14" s="11" t="s">
        <v>43</v>
      </c>
      <c r="B14" s="21">
        <f>'IS_Commercial Banks'!B14+'IS_Specialized Banks'!B14</f>
        <v>10.710156486819</v>
      </c>
      <c r="C14" s="21">
        <f>'IS_Commercial Banks'!C14+'IS_Specialized Banks'!C14</f>
        <v>19.17137444868773</v>
      </c>
      <c r="D14" s="21">
        <f>'IS_Commercial Banks'!D14+'IS_Specialized Banks'!D14</f>
        <v>29.291134870030003</v>
      </c>
      <c r="E14" s="21">
        <f>'IS_Commercial Banks'!E14+'IS_Specialized Banks'!E14</f>
        <v>40.639284969520006</v>
      </c>
      <c r="F14" s="21">
        <f>'IS_Commercial Banks'!F14+'IS_Specialized Banks'!F14</f>
        <v>9.825870565527408</v>
      </c>
      <c r="G14" s="21">
        <f>'IS_Commercial Banks'!G14+'IS_Specialized Banks'!G14</f>
        <v>20.282756003579998</v>
      </c>
      <c r="H14" s="21">
        <f>'IS_Commercial Banks'!H14+'IS_Specialized Banks'!H14</f>
        <v>31.57055115605</v>
      </c>
      <c r="I14" s="21">
        <f>'IS_Commercial Banks'!I14+'IS_Specialized Banks'!I14</f>
        <v>45.089321717020006</v>
      </c>
      <c r="J14" s="21">
        <f>'IS_Commercial Banks'!J14+'IS_Specialized Banks'!J14</f>
        <v>13.111138266321815</v>
      </c>
      <c r="K14" s="21">
        <f>'IS_Commercial Banks'!K14+'IS_Specialized Banks'!K14</f>
        <v>26.72369104848</v>
      </c>
      <c r="L14" s="21">
        <f>'IS_Commercial Banks'!L14+'IS_Specialized Banks'!L14</f>
        <v>40.28231971974414</v>
      </c>
      <c r="M14" s="21">
        <f>'IS_Commercial Banks'!M14+'IS_Specialized Banks'!M14</f>
        <v>55.36345668944342</v>
      </c>
      <c r="N14" s="21">
        <f>'IS_Commercial Banks'!N14+'IS_Specialized Banks'!N14</f>
        <v>14.089687978120002</v>
      </c>
      <c r="O14" s="21">
        <f>'IS_Commercial Banks'!O14+'IS_Specialized Banks'!O14</f>
        <v>28.346474872636293</v>
      </c>
      <c r="P14" s="21">
        <f>'IS_Commercial Banks'!P14+'IS_Specialized Banks'!P14</f>
        <v>41.86085208544381</v>
      </c>
      <c r="Q14" s="21">
        <f>'IS_Commercial Banks'!Q14+'IS_Specialized Banks'!Q14</f>
        <v>57.24463619179506</v>
      </c>
      <c r="R14" s="21">
        <f>'IS_Commercial Banks'!R14+'IS_Specialized Banks'!R14</f>
        <v>15.502283183905423</v>
      </c>
      <c r="S14" s="21">
        <f>'IS_Commercial Banks'!S14+'IS_Specialized Banks'!S14</f>
        <v>32.26636387026467</v>
      </c>
      <c r="T14" s="21">
        <f>'IS_Commercial Banks'!T14+'IS_Specialized Banks'!T14</f>
        <v>48.960375250430396</v>
      </c>
      <c r="U14" s="21">
        <f>'IS_Commercial Banks'!U14+'IS_Specialized Banks'!U14</f>
        <v>64.80109872852724</v>
      </c>
      <c r="V14" s="21">
        <f>'IS_Commercial Banks'!V14+'IS_Specialized Banks'!V14</f>
        <v>16.14558991639225</v>
      </c>
      <c r="W14" s="21">
        <f>'IS_Commercial Banks'!W14+'IS_Specialized Banks'!W14</f>
        <v>34.84453999501168</v>
      </c>
      <c r="X14" s="21">
        <f>'IS_Commercial Banks'!X14+'IS_Specialized Banks'!X14</f>
        <v>53.76974447819407</v>
      </c>
      <c r="Y14" s="21">
        <f>'IS_Commercial Banks'!Y14+'IS_Specialized Banks'!Y14</f>
        <v>73.27351277645829</v>
      </c>
      <c r="Z14" s="21">
        <f>'IS_Commercial Banks'!Z14+'IS_Specialized Banks'!Z14</f>
        <v>20.589815784852476</v>
      </c>
      <c r="AA14" s="21">
        <f>'IS_Commercial Banks'!AA14+'IS_Specialized Banks'!AA14</f>
        <v>42.87981979064545</v>
      </c>
      <c r="AB14" s="21">
        <f>'IS_Commercial Banks'!AB14+'IS_Specialized Banks'!AB14</f>
        <v>65.87408797189687</v>
      </c>
      <c r="AC14" s="21">
        <f>'IS_Commercial Banks'!AC14+'IS_Specialized Banks'!AC14</f>
        <v>87.89656222766678</v>
      </c>
      <c r="AD14" s="21">
        <f>'IS_Commercial Banks'!AD14+'IS_Specialized Banks'!AD14</f>
        <v>23.473911082003635</v>
      </c>
      <c r="AE14" s="21">
        <f>'IS_Commercial Banks'!AE14+'IS_Specialized Banks'!AE14</f>
        <v>47.29290902648406</v>
      </c>
      <c r="AF14" s="21">
        <f>'IS_Commercial Banks'!AF14+'IS_Specialized Banks'!AF14</f>
        <v>73.36057708458661</v>
      </c>
      <c r="AG14" s="21">
        <f>'IS_Commercial Banks'!AG14+'IS_Specialized Banks'!AG14</f>
        <v>98.92161670339826</v>
      </c>
      <c r="AH14" s="102">
        <v>26.459648335620003</v>
      </c>
      <c r="AI14" s="102">
        <v>55.79766138267605</v>
      </c>
      <c r="AJ14" s="102">
        <v>86.15531629053622</v>
      </c>
      <c r="AK14" s="102">
        <v>119.26055647751946</v>
      </c>
      <c r="AL14" s="102">
        <v>29.53931563278</v>
      </c>
      <c r="AM14" s="102">
        <v>61.35715989249</v>
      </c>
      <c r="AN14" s="102">
        <v>94.19180163023</v>
      </c>
      <c r="AO14" s="102">
        <v>151.89714261860001</v>
      </c>
      <c r="AP14" s="102">
        <v>43.86391724969</v>
      </c>
    </row>
    <row r="15" spans="1:42" ht="14.25">
      <c r="A15" s="11" t="s">
        <v>44</v>
      </c>
      <c r="B15" s="21">
        <f>'IS_Commercial Banks'!B15+'IS_Specialized Banks'!B15</f>
        <v>2.60915325842</v>
      </c>
      <c r="C15" s="21">
        <f>'IS_Commercial Banks'!C15+'IS_Specialized Banks'!C15</f>
        <v>8.32795964378</v>
      </c>
      <c r="D15" s="21">
        <f>'IS_Commercial Banks'!D15+'IS_Specialized Banks'!D15</f>
        <v>13.059561988470001</v>
      </c>
      <c r="E15" s="21">
        <f>'IS_Commercial Banks'!E15+'IS_Specialized Banks'!E15</f>
        <v>15.006502033529998</v>
      </c>
      <c r="F15" s="21">
        <f>'IS_Commercial Banks'!F15+'IS_Specialized Banks'!F15</f>
        <v>3.8322000587200002</v>
      </c>
      <c r="G15" s="21">
        <f>'IS_Commercial Banks'!G15+'IS_Specialized Banks'!G15</f>
        <v>8.062664415514268</v>
      </c>
      <c r="H15" s="21">
        <f>'IS_Commercial Banks'!H15+'IS_Specialized Banks'!H15</f>
        <v>12.490609506559998</v>
      </c>
      <c r="I15" s="21">
        <f>'IS_Commercial Banks'!I15+'IS_Specialized Banks'!I15</f>
        <v>15.574068593230002</v>
      </c>
      <c r="J15" s="21">
        <f>'IS_Commercial Banks'!J15+'IS_Specialized Banks'!J15</f>
        <v>3.3263057829980003</v>
      </c>
      <c r="K15" s="21">
        <f>'IS_Commercial Banks'!K15+'IS_Specialized Banks'!K15</f>
        <v>7.235310512368001</v>
      </c>
      <c r="L15" s="21">
        <f>'IS_Commercial Banks'!L15+'IS_Specialized Banks'!L15</f>
        <v>11.304095220686001</v>
      </c>
      <c r="M15" s="21">
        <f>'IS_Commercial Banks'!M15+'IS_Specialized Banks'!M15</f>
        <v>13.899034600206</v>
      </c>
      <c r="N15" s="21">
        <f>'IS_Commercial Banks'!N15+'IS_Specialized Banks'!N15</f>
        <v>4.465387443033</v>
      </c>
      <c r="O15" s="21">
        <f>'IS_Commercial Banks'!O15+'IS_Specialized Banks'!O15</f>
        <v>9.1757245030239</v>
      </c>
      <c r="P15" s="21">
        <f>'IS_Commercial Banks'!P15+'IS_Specialized Banks'!P15</f>
        <v>15.757413983132427</v>
      </c>
      <c r="Q15" s="21">
        <f>'IS_Commercial Banks'!Q15+'IS_Specialized Banks'!Q15</f>
        <v>22.421732923157933</v>
      </c>
      <c r="R15" s="21">
        <f>'IS_Commercial Banks'!R15+'IS_Specialized Banks'!R15</f>
        <v>7.289288765222575</v>
      </c>
      <c r="S15" s="21">
        <f>'IS_Commercial Banks'!S15+'IS_Specialized Banks'!S15</f>
        <v>14.187064177091326</v>
      </c>
      <c r="T15" s="21">
        <f>'IS_Commercial Banks'!T15+'IS_Specialized Banks'!T15</f>
        <v>20.49870713023561</v>
      </c>
      <c r="U15" s="21">
        <f>'IS_Commercial Banks'!U15+'IS_Specialized Banks'!U15</f>
        <v>27.404089347382744</v>
      </c>
      <c r="V15" s="21">
        <f>'IS_Commercial Banks'!V15+'IS_Specialized Banks'!V15</f>
        <v>7.385768065157761</v>
      </c>
      <c r="W15" s="21">
        <f>'IS_Commercial Banks'!W15+'IS_Specialized Banks'!W15</f>
        <v>13.802943603837317</v>
      </c>
      <c r="X15" s="21">
        <f>'IS_Commercial Banks'!X15+'IS_Specialized Banks'!X15</f>
        <v>20.654134309405926</v>
      </c>
      <c r="Y15" s="21">
        <f>'IS_Commercial Banks'!Y15+'IS_Specialized Banks'!Y15</f>
        <v>33.43984931910549</v>
      </c>
      <c r="Z15" s="21">
        <f>'IS_Commercial Banks'!Z15+'IS_Specialized Banks'!Z15</f>
        <v>6.532761948475499</v>
      </c>
      <c r="AA15" s="21">
        <f>'IS_Commercial Banks'!AA15+'IS_Specialized Banks'!AA15</f>
        <v>14.651251819926742</v>
      </c>
      <c r="AB15" s="21">
        <f>'IS_Commercial Banks'!AB15+'IS_Specialized Banks'!AB15</f>
        <v>25.735730720645115</v>
      </c>
      <c r="AC15" s="21">
        <f>'IS_Commercial Banks'!AC15+'IS_Specialized Banks'!AC15</f>
        <v>36.066721687038644</v>
      </c>
      <c r="AD15" s="21">
        <f>'IS_Commercial Banks'!AD15+'IS_Specialized Banks'!AD15</f>
        <v>9.698279412793129</v>
      </c>
      <c r="AE15" s="21">
        <f>'IS_Commercial Banks'!AE15+'IS_Specialized Banks'!AE15</f>
        <v>19.61041529524465</v>
      </c>
      <c r="AF15" s="21">
        <f>'IS_Commercial Banks'!AF15+'IS_Specialized Banks'!AF15</f>
        <v>31.48951353383601</v>
      </c>
      <c r="AG15" s="21">
        <f>'IS_Commercial Banks'!AG15+'IS_Specialized Banks'!AG15</f>
        <v>40.29778134167607</v>
      </c>
      <c r="AH15" s="102">
        <v>11.085062234309001</v>
      </c>
      <c r="AI15" s="102">
        <v>22.439860602424947</v>
      </c>
      <c r="AJ15" s="102">
        <v>29.233600511643786</v>
      </c>
      <c r="AK15" s="102">
        <v>44.98345676966156</v>
      </c>
      <c r="AL15" s="102">
        <v>12.878860974030003</v>
      </c>
      <c r="AM15" s="102">
        <v>26.304784889169998</v>
      </c>
      <c r="AN15" s="102">
        <v>42.29424038929</v>
      </c>
      <c r="AO15" s="102">
        <v>35.31865574285</v>
      </c>
      <c r="AP15" s="102">
        <v>8.41046835937</v>
      </c>
    </row>
    <row r="16" spans="1:42" ht="14.25">
      <c r="A16" s="11" t="s">
        <v>45</v>
      </c>
      <c r="B16" s="21">
        <f>'IS_Commercial Banks'!B16+'IS_Specialized Banks'!B16</f>
        <v>6.533403859281907</v>
      </c>
      <c r="C16" s="21">
        <f>'IS_Commercial Banks'!C16+'IS_Specialized Banks'!C16</f>
        <v>14.372618617795599</v>
      </c>
      <c r="D16" s="21">
        <f>'IS_Commercial Banks'!D16+'IS_Specialized Banks'!D16</f>
        <v>21.1493389802767</v>
      </c>
      <c r="E16" s="21">
        <f>'IS_Commercial Banks'!E16+'IS_Specialized Banks'!E16</f>
        <v>30.348165574526696</v>
      </c>
      <c r="F16" s="21">
        <f>'IS_Commercial Banks'!F16+'IS_Specialized Banks'!F16</f>
        <v>13.062395727380917</v>
      </c>
      <c r="G16" s="21">
        <f>'IS_Commercial Banks'!G16+'IS_Specialized Banks'!G16</f>
        <v>18.98507409623035</v>
      </c>
      <c r="H16" s="21">
        <f>'IS_Commercial Banks'!H16+'IS_Specialized Banks'!H16</f>
        <v>32.21841115714948</v>
      </c>
      <c r="I16" s="21">
        <f>'IS_Commercial Banks'!I16+'IS_Specialized Banks'!I16</f>
        <v>43.06541242543601</v>
      </c>
      <c r="J16" s="21">
        <f>'IS_Commercial Banks'!J16+'IS_Specialized Banks'!J16</f>
        <v>8.598465348734235</v>
      </c>
      <c r="K16" s="21">
        <f>'IS_Commercial Banks'!K16+'IS_Specialized Banks'!K16</f>
        <v>17.129428499955193</v>
      </c>
      <c r="L16" s="21">
        <f>'IS_Commercial Banks'!L16+'IS_Specialized Banks'!L16</f>
        <v>28.690843880192794</v>
      </c>
      <c r="M16" s="21">
        <f>'IS_Commercial Banks'!M16+'IS_Specialized Banks'!M16</f>
        <v>41.985142526161525</v>
      </c>
      <c r="N16" s="21">
        <f>'IS_Commercial Banks'!N16+'IS_Specialized Banks'!N16</f>
        <v>8.608801801882091</v>
      </c>
      <c r="O16" s="21">
        <f>'IS_Commercial Banks'!O16+'IS_Specialized Banks'!O16</f>
        <v>19.650730453937086</v>
      </c>
      <c r="P16" s="21">
        <f>'IS_Commercial Banks'!P16+'IS_Specialized Banks'!P16</f>
        <v>30.423264827952057</v>
      </c>
      <c r="Q16" s="21">
        <f>'IS_Commercial Banks'!Q16+'IS_Specialized Banks'!Q16</f>
        <v>53.08347710421263</v>
      </c>
      <c r="R16" s="21">
        <f>'IS_Commercial Banks'!R16+'IS_Specialized Banks'!R16</f>
        <v>12.174247771756153</v>
      </c>
      <c r="S16" s="21">
        <f>'IS_Commercial Banks'!S16+'IS_Specialized Banks'!S16</f>
        <v>23.0452919927945</v>
      </c>
      <c r="T16" s="21">
        <f>'IS_Commercial Banks'!T16+'IS_Specialized Banks'!T16</f>
        <v>32.84200448830958</v>
      </c>
      <c r="U16" s="21">
        <f>'IS_Commercial Banks'!U16+'IS_Specialized Banks'!U16</f>
        <v>46.29714692499387</v>
      </c>
      <c r="V16" s="21">
        <f>'IS_Commercial Banks'!V16+'IS_Specialized Banks'!V16</f>
        <v>14.859477332205044</v>
      </c>
      <c r="W16" s="21">
        <f>'IS_Commercial Banks'!W16+'IS_Specialized Banks'!W16</f>
        <v>37.37981722124985</v>
      </c>
      <c r="X16" s="21">
        <f>'IS_Commercial Banks'!X16+'IS_Specialized Banks'!X16</f>
        <v>54.09050310924979</v>
      </c>
      <c r="Y16" s="21">
        <f>'IS_Commercial Banks'!Y16+'IS_Specialized Banks'!Y16</f>
        <v>68.02696744246579</v>
      </c>
      <c r="Z16" s="21">
        <f>'IS_Commercial Banks'!Z16+'IS_Specialized Banks'!Z16</f>
        <v>15.752462352121999</v>
      </c>
      <c r="AA16" s="21">
        <f>'IS_Commercial Banks'!AA16+'IS_Specialized Banks'!AA16</f>
        <v>40.509863973995294</v>
      </c>
      <c r="AB16" s="21">
        <f>'IS_Commercial Banks'!AB16+'IS_Specialized Banks'!AB16</f>
        <v>62.006333345376</v>
      </c>
      <c r="AC16" s="21">
        <f>'IS_Commercial Banks'!AC16+'IS_Specialized Banks'!AC16</f>
        <v>84.808285774349</v>
      </c>
      <c r="AD16" s="21">
        <f>'IS_Commercial Banks'!AD16+'IS_Specialized Banks'!AD16</f>
        <v>19.067476186986724</v>
      </c>
      <c r="AE16" s="21">
        <f>'IS_Commercial Banks'!AE16+'IS_Specialized Banks'!AE16</f>
        <v>47.619485214785996</v>
      </c>
      <c r="AF16" s="21">
        <f>'IS_Commercial Banks'!AF16+'IS_Specialized Banks'!AF16</f>
        <v>71.43754353032406</v>
      </c>
      <c r="AG16" s="21">
        <f>'IS_Commercial Banks'!AG16+'IS_Specialized Banks'!AG16</f>
        <v>104.81901410640612</v>
      </c>
      <c r="AH16" s="102">
        <v>13.750887001755718</v>
      </c>
      <c r="AI16" s="102">
        <v>35.09790802418731</v>
      </c>
      <c r="AJ16" s="102">
        <v>51.29958653481214</v>
      </c>
      <c r="AK16" s="102">
        <v>56.18263465998165</v>
      </c>
      <c r="AL16" s="102">
        <v>18.516405650534253</v>
      </c>
      <c r="AM16" s="102">
        <v>34.38665876371</v>
      </c>
      <c r="AN16" s="102">
        <v>55.239003415530306</v>
      </c>
      <c r="AO16" s="102">
        <v>78.87788440923</v>
      </c>
      <c r="AP16" s="102">
        <v>24.885455234236918</v>
      </c>
    </row>
    <row r="17" spans="1:42" ht="14.25">
      <c r="A17" s="11" t="s">
        <v>46</v>
      </c>
      <c r="B17" s="21">
        <f>'IS_Commercial Banks'!B17+'IS_Specialized Banks'!B17</f>
        <v>14.721561259538</v>
      </c>
      <c r="C17" s="21">
        <f>'IS_Commercial Banks'!C17+'IS_Specialized Banks'!C17</f>
        <v>29.326140824527</v>
      </c>
      <c r="D17" s="21">
        <f>'IS_Commercial Banks'!D17+'IS_Specialized Banks'!D17</f>
        <v>44.15004118508</v>
      </c>
      <c r="E17" s="21">
        <f>'IS_Commercial Banks'!E17+'IS_Specialized Banks'!E17</f>
        <v>61.029920439636</v>
      </c>
      <c r="F17" s="21">
        <f>'IS_Commercial Banks'!F17+'IS_Specialized Banks'!F17</f>
        <v>15.719049114482997</v>
      </c>
      <c r="G17" s="21">
        <f>'IS_Commercial Banks'!G17+'IS_Specialized Banks'!G17</f>
        <v>31.619991053274884</v>
      </c>
      <c r="H17" s="21">
        <f>'IS_Commercial Banks'!H17+'IS_Specialized Banks'!H17</f>
        <v>48.39217065501019</v>
      </c>
      <c r="I17" s="21">
        <f>'IS_Commercial Banks'!I17+'IS_Specialized Banks'!I17</f>
        <v>65.41205360341272</v>
      </c>
      <c r="J17" s="21">
        <f>'IS_Commercial Banks'!J17+'IS_Specialized Banks'!J17</f>
        <v>17.724098233378</v>
      </c>
      <c r="K17" s="21">
        <f>'IS_Commercial Banks'!K17+'IS_Specialized Banks'!K17</f>
        <v>35.951320861328</v>
      </c>
      <c r="L17" s="21">
        <f>'IS_Commercial Banks'!L17+'IS_Specialized Banks'!L17</f>
        <v>52.324941698136996</v>
      </c>
      <c r="M17" s="21">
        <f>'IS_Commercial Banks'!M17+'IS_Specialized Banks'!M17</f>
        <v>69.748545148598</v>
      </c>
      <c r="N17" s="21">
        <f>'IS_Commercial Banks'!N17+'IS_Specialized Banks'!N17</f>
        <v>19.0506313751</v>
      </c>
      <c r="O17" s="21">
        <f>'IS_Commercial Banks'!O17+'IS_Specialized Banks'!O17</f>
        <v>39.23475408708973</v>
      </c>
      <c r="P17" s="21">
        <f>'IS_Commercial Banks'!P17+'IS_Specialized Banks'!P17</f>
        <v>58.30392086342118</v>
      </c>
      <c r="Q17" s="21">
        <f>'IS_Commercial Banks'!Q17+'IS_Specialized Banks'!Q17</f>
        <v>77.01711788139767</v>
      </c>
      <c r="R17" s="21">
        <f>'IS_Commercial Banks'!R17+'IS_Specialized Banks'!R17</f>
        <v>18.56625788672512</v>
      </c>
      <c r="S17" s="21">
        <f>'IS_Commercial Banks'!S17+'IS_Specialized Banks'!S17</f>
        <v>39.191834902773124</v>
      </c>
      <c r="T17" s="21">
        <f>'IS_Commercial Banks'!T17+'IS_Specialized Banks'!T17</f>
        <v>59.431143355086874</v>
      </c>
      <c r="U17" s="21">
        <f>'IS_Commercial Banks'!U17+'IS_Specialized Banks'!U17</f>
        <v>80.817398936527</v>
      </c>
      <c r="V17" s="21">
        <f>'IS_Commercial Banks'!V17+'IS_Specialized Banks'!V17</f>
        <v>21.462133569513334</v>
      </c>
      <c r="W17" s="21">
        <f>'IS_Commercial Banks'!W17+'IS_Specialized Banks'!W17</f>
        <v>43.026370351760015</v>
      </c>
      <c r="X17" s="21">
        <f>'IS_Commercial Banks'!X17+'IS_Specialized Banks'!X17</f>
        <v>64.08942599956</v>
      </c>
      <c r="Y17" s="21">
        <f>'IS_Commercial Banks'!Y17+'IS_Specialized Banks'!Y17</f>
        <v>89.78461994846228</v>
      </c>
      <c r="Z17" s="21">
        <f>'IS_Commercial Banks'!Z17+'IS_Specialized Banks'!Z17</f>
        <v>21.852000085439997</v>
      </c>
      <c r="AA17" s="21">
        <f>'IS_Commercial Banks'!AA17+'IS_Specialized Banks'!AA17</f>
        <v>42.247715980268</v>
      </c>
      <c r="AB17" s="21">
        <f>'IS_Commercial Banks'!AB17+'IS_Specialized Banks'!AB17</f>
        <v>64.15163904482301</v>
      </c>
      <c r="AC17" s="21">
        <f>'IS_Commercial Banks'!AC17+'IS_Specialized Banks'!AC17</f>
        <v>90.509960522697</v>
      </c>
      <c r="AD17" s="21">
        <f>'IS_Commercial Banks'!AD17+'IS_Specialized Banks'!AD17</f>
        <v>21.643260720962097</v>
      </c>
      <c r="AE17" s="21">
        <f>'IS_Commercial Banks'!AE17+'IS_Specialized Banks'!AE17</f>
        <v>46.471935859576575</v>
      </c>
      <c r="AF17" s="21">
        <f>'IS_Commercial Banks'!AF17+'IS_Specialized Banks'!AF17</f>
        <v>72.47883456758348</v>
      </c>
      <c r="AG17" s="21">
        <f>'IS_Commercial Banks'!AG17+'IS_Specialized Banks'!AG17</f>
        <v>99.03932418980142</v>
      </c>
      <c r="AH17" s="102">
        <v>25.82521295354295</v>
      </c>
      <c r="AI17" s="102">
        <v>49.87974107572657</v>
      </c>
      <c r="AJ17" s="102">
        <v>78.00798351801407</v>
      </c>
      <c r="AK17" s="102">
        <v>112.79052263223501</v>
      </c>
      <c r="AL17" s="102">
        <v>28.750307790129998</v>
      </c>
      <c r="AM17" s="102">
        <v>63.12311869258001</v>
      </c>
      <c r="AN17" s="102">
        <v>94.40876530316</v>
      </c>
      <c r="AO17" s="102">
        <v>132.611114376292</v>
      </c>
      <c r="AP17" s="102">
        <v>31.127508429527598</v>
      </c>
    </row>
    <row r="18" spans="1:42" ht="14.25">
      <c r="A18" s="11" t="s">
        <v>47</v>
      </c>
      <c r="B18" s="21">
        <f>'IS_Commercial Banks'!B18+'IS_Specialized Banks'!B18</f>
        <v>5.4514095515030006</v>
      </c>
      <c r="C18" s="21">
        <f>'IS_Commercial Banks'!C18+'IS_Specialized Banks'!C18</f>
        <v>11.32798653134</v>
      </c>
      <c r="D18" s="21">
        <f>'IS_Commercial Banks'!D18+'IS_Specialized Banks'!D18</f>
        <v>17.312927151129</v>
      </c>
      <c r="E18" s="21">
        <f>'IS_Commercial Banks'!E18+'IS_Specialized Banks'!E18</f>
        <v>23.95309314797</v>
      </c>
      <c r="F18" s="21">
        <f>'IS_Commercial Banks'!F18+'IS_Specialized Banks'!F18</f>
        <v>6.230060089263</v>
      </c>
      <c r="G18" s="21">
        <f>'IS_Commercial Banks'!G18+'IS_Specialized Banks'!G18</f>
        <v>12.5282769092292</v>
      </c>
      <c r="H18" s="21">
        <f>'IS_Commercial Banks'!H18+'IS_Specialized Banks'!H18</f>
        <v>19.132169435145865</v>
      </c>
      <c r="I18" s="21">
        <f>'IS_Commercial Banks'!I18+'IS_Specialized Banks'!I18</f>
        <v>25.623938928165543</v>
      </c>
      <c r="J18" s="21">
        <f>'IS_Commercial Banks'!J18+'IS_Specialized Banks'!J18</f>
        <v>6.703085554809787</v>
      </c>
      <c r="K18" s="21">
        <f>'IS_Commercial Banks'!K18+'IS_Specialized Banks'!K18</f>
        <v>13.800382083426575</v>
      </c>
      <c r="L18" s="21">
        <f>'IS_Commercial Banks'!L18+'IS_Specialized Banks'!L18</f>
        <v>21.00976241026881</v>
      </c>
      <c r="M18" s="21">
        <f>'IS_Commercial Banks'!M18+'IS_Specialized Banks'!M18</f>
        <v>28.615854966704788</v>
      </c>
      <c r="N18" s="21">
        <f>'IS_Commercial Banks'!N18+'IS_Specialized Banks'!N18</f>
        <v>7.43698867721303</v>
      </c>
      <c r="O18" s="21">
        <f>'IS_Commercial Banks'!O18+'IS_Specialized Banks'!O18</f>
        <v>15.16982776653046</v>
      </c>
      <c r="P18" s="21">
        <f>'IS_Commercial Banks'!P18+'IS_Specialized Banks'!P18</f>
        <v>22.74236324230043</v>
      </c>
      <c r="Q18" s="21">
        <f>'IS_Commercial Banks'!Q18+'IS_Specialized Banks'!Q18</f>
        <v>30.349487330902</v>
      </c>
      <c r="R18" s="21">
        <f>'IS_Commercial Banks'!R18+'IS_Specialized Banks'!R18</f>
        <v>8.624069310090999</v>
      </c>
      <c r="S18" s="21">
        <f>'IS_Commercial Banks'!S18+'IS_Specialized Banks'!S18</f>
        <v>15.235207944405873</v>
      </c>
      <c r="T18" s="21">
        <f>'IS_Commercial Banks'!T18+'IS_Specialized Banks'!T18</f>
        <v>23.08650050257762</v>
      </c>
      <c r="U18" s="21">
        <f>'IS_Commercial Banks'!U18+'IS_Specialized Banks'!U18</f>
        <v>30.935617484296504</v>
      </c>
      <c r="V18" s="21">
        <f>'IS_Commercial Banks'!V18+'IS_Specialized Banks'!V18</f>
        <v>7.71492037180684</v>
      </c>
      <c r="W18" s="21">
        <f>'IS_Commercial Banks'!W18+'IS_Specialized Banks'!W18</f>
        <v>15.451893817015522</v>
      </c>
      <c r="X18" s="21">
        <f>'IS_Commercial Banks'!X18+'IS_Specialized Banks'!X18</f>
        <v>25.372494604361727</v>
      </c>
      <c r="Y18" s="21">
        <f>'IS_Commercial Banks'!Y18+'IS_Specialized Banks'!Y18</f>
        <v>34.507274415428434</v>
      </c>
      <c r="Z18" s="21">
        <f>'IS_Commercial Banks'!Z18+'IS_Specialized Banks'!Z18</f>
        <v>9.069434569026747</v>
      </c>
      <c r="AA18" s="21">
        <f>'IS_Commercial Banks'!AA18+'IS_Specialized Banks'!AA18</f>
        <v>18.176946206555645</v>
      </c>
      <c r="AB18" s="21">
        <f>'IS_Commercial Banks'!AB18+'IS_Specialized Banks'!AB18</f>
        <v>26.322028615058002</v>
      </c>
      <c r="AC18" s="21">
        <f>'IS_Commercial Banks'!AC18+'IS_Specialized Banks'!AC18</f>
        <v>32.21271634562679</v>
      </c>
      <c r="AD18" s="21">
        <f>'IS_Commercial Banks'!AD18+'IS_Specialized Banks'!AD18</f>
        <v>8.705927690518248</v>
      </c>
      <c r="AE18" s="21">
        <f>'IS_Commercial Banks'!AE18+'IS_Specialized Banks'!AE18</f>
        <v>17.634179357887806</v>
      </c>
      <c r="AF18" s="21">
        <f>'IS_Commercial Banks'!AF18+'IS_Specialized Banks'!AF18</f>
        <v>26.502938122365013</v>
      </c>
      <c r="AG18" s="21">
        <f>'IS_Commercial Banks'!AG18+'IS_Specialized Banks'!AG18</f>
        <v>34.40135888121116</v>
      </c>
      <c r="AH18" s="102">
        <v>9.392130564673</v>
      </c>
      <c r="AI18" s="102">
        <v>18.089221774678624</v>
      </c>
      <c r="AJ18" s="102">
        <v>26.86448372971678</v>
      </c>
      <c r="AK18" s="102">
        <v>35.47150311041501</v>
      </c>
      <c r="AL18" s="102">
        <v>10.735773147799998</v>
      </c>
      <c r="AM18" s="102">
        <v>18.260946277889996</v>
      </c>
      <c r="AN18" s="102">
        <v>28.177950644590005</v>
      </c>
      <c r="AO18" s="102">
        <v>38.96413305750001</v>
      </c>
      <c r="AP18" s="102">
        <v>8.69905163947</v>
      </c>
    </row>
    <row r="19" spans="1:42" ht="14.25">
      <c r="A19" s="11" t="s">
        <v>48</v>
      </c>
      <c r="B19" s="21">
        <f>'IS_Commercial Banks'!B19+'IS_Specialized Banks'!B19</f>
        <v>10.896609725121328</v>
      </c>
      <c r="C19" s="21">
        <f>'IS_Commercial Banks'!C19+'IS_Specialized Banks'!C19</f>
        <v>21.7618615766505</v>
      </c>
      <c r="D19" s="21">
        <f>'IS_Commercial Banks'!D19+'IS_Specialized Banks'!D19</f>
        <v>33.568638863888495</v>
      </c>
      <c r="E19" s="21">
        <f>'IS_Commercial Banks'!E19+'IS_Specialized Banks'!E19</f>
        <v>44.642883381067996</v>
      </c>
      <c r="F19" s="21">
        <f>'IS_Commercial Banks'!F19+'IS_Specialized Banks'!F19</f>
        <v>10.543317143737</v>
      </c>
      <c r="G19" s="21">
        <f>'IS_Commercial Banks'!G19+'IS_Specialized Banks'!G19</f>
        <v>22.511926438971006</v>
      </c>
      <c r="H19" s="21">
        <f>'IS_Commercial Banks'!H19+'IS_Specialized Banks'!H19</f>
        <v>35.42713531683254</v>
      </c>
      <c r="I19" s="21">
        <f>'IS_Commercial Banks'!I19+'IS_Specialized Banks'!I19</f>
        <v>50.66040389687101</v>
      </c>
      <c r="J19" s="21">
        <f>'IS_Commercial Banks'!J19+'IS_Specialized Banks'!J19</f>
        <v>14.145885820656</v>
      </c>
      <c r="K19" s="21">
        <f>'IS_Commercial Banks'!K19+'IS_Specialized Banks'!K19</f>
        <v>29.981209767380484</v>
      </c>
      <c r="L19" s="21">
        <f>'IS_Commercial Banks'!L19+'IS_Specialized Banks'!L19</f>
        <v>48.98395365384249</v>
      </c>
      <c r="M19" s="21">
        <f>'IS_Commercial Banks'!M19+'IS_Specialized Banks'!M19</f>
        <v>68.74099261211495</v>
      </c>
      <c r="N19" s="21">
        <f>'IS_Commercial Banks'!N19+'IS_Specialized Banks'!N19</f>
        <v>15.426895214480604</v>
      </c>
      <c r="O19" s="21">
        <f>'IS_Commercial Banks'!O19+'IS_Specialized Banks'!O19</f>
        <v>29.547138840853748</v>
      </c>
      <c r="P19" s="21">
        <f>'IS_Commercial Banks'!P19+'IS_Specialized Banks'!P19</f>
        <v>47.984877418520355</v>
      </c>
      <c r="Q19" s="21">
        <f>'IS_Commercial Banks'!Q19+'IS_Specialized Banks'!Q19</f>
        <v>68.00096507785817</v>
      </c>
      <c r="R19" s="21">
        <f>'IS_Commercial Banks'!R19+'IS_Specialized Banks'!R19</f>
        <v>15.38851868069949</v>
      </c>
      <c r="S19" s="21">
        <f>'IS_Commercial Banks'!S19+'IS_Specialized Banks'!S19</f>
        <v>34.800649050148216</v>
      </c>
      <c r="T19" s="21">
        <f>'IS_Commercial Banks'!T19+'IS_Specialized Banks'!T19</f>
        <v>54.30107784993413</v>
      </c>
      <c r="U19" s="21">
        <f>'IS_Commercial Banks'!U19+'IS_Specialized Banks'!U19</f>
        <v>74.3945319017327</v>
      </c>
      <c r="V19" s="21">
        <f>'IS_Commercial Banks'!V19+'IS_Specialized Banks'!V19</f>
        <v>17.640345651660727</v>
      </c>
      <c r="W19" s="21">
        <f>'IS_Commercial Banks'!W19+'IS_Specialized Banks'!W19</f>
        <v>39.48561207683465</v>
      </c>
      <c r="X19" s="21">
        <f>'IS_Commercial Banks'!X19+'IS_Specialized Banks'!X19</f>
        <v>59.19419437680345</v>
      </c>
      <c r="Y19" s="21">
        <f>'IS_Commercial Banks'!Y19+'IS_Specialized Banks'!Y19</f>
        <v>79.13785250068747</v>
      </c>
      <c r="Z19" s="21">
        <f>'IS_Commercial Banks'!Z19+'IS_Specialized Banks'!Z19</f>
        <v>22.748625226697605</v>
      </c>
      <c r="AA19" s="21">
        <f>'IS_Commercial Banks'!AA19+'IS_Specialized Banks'!AA19</f>
        <v>41.88019468342</v>
      </c>
      <c r="AB19" s="21">
        <f>'IS_Commercial Banks'!AB19+'IS_Specialized Banks'!AB19</f>
        <v>63.520312555928</v>
      </c>
      <c r="AC19" s="21">
        <f>'IS_Commercial Banks'!AC19+'IS_Specialized Banks'!AC19</f>
        <v>94.52842177631324</v>
      </c>
      <c r="AD19" s="21">
        <f>'IS_Commercial Banks'!AD19+'IS_Specialized Banks'!AD19</f>
        <v>19.345945895518536</v>
      </c>
      <c r="AE19" s="21">
        <f>'IS_Commercial Banks'!AE19+'IS_Specialized Banks'!AE19</f>
        <v>41.2515926461059</v>
      </c>
      <c r="AF19" s="21">
        <f>'IS_Commercial Banks'!AF19+'IS_Specialized Banks'!AF19</f>
        <v>78.56365336651947</v>
      </c>
      <c r="AG19" s="21">
        <f>'IS_Commercial Banks'!AG19+'IS_Specialized Banks'!AG19</f>
        <v>115.77209707782794</v>
      </c>
      <c r="AH19" s="102">
        <v>26.695988240582928</v>
      </c>
      <c r="AI19" s="102">
        <v>64.67030901800297</v>
      </c>
      <c r="AJ19" s="102">
        <v>99.45620243020386</v>
      </c>
      <c r="AK19" s="102">
        <v>140.1062876016844</v>
      </c>
      <c r="AL19" s="102">
        <v>38.537640413711294</v>
      </c>
      <c r="AM19" s="102">
        <v>81.3249762169</v>
      </c>
      <c r="AN19" s="102">
        <v>111.82540304667</v>
      </c>
      <c r="AO19" s="102">
        <v>161.64922001348995</v>
      </c>
      <c r="AP19" s="102">
        <v>31.65383886430825</v>
      </c>
    </row>
    <row r="20" spans="1:42" ht="14.25">
      <c r="A20" s="13" t="s">
        <v>49</v>
      </c>
      <c r="B20" s="21">
        <f>SUM(B14:B19)</f>
        <v>50.922294140683235</v>
      </c>
      <c r="C20" s="21">
        <f aca="true" t="shared" si="1" ref="C20:AG20">SUM(C14:C19)</f>
        <v>104.28794164278084</v>
      </c>
      <c r="D20" s="21">
        <f t="shared" si="1"/>
        <v>158.5316430388742</v>
      </c>
      <c r="E20" s="21">
        <f t="shared" si="1"/>
        <v>215.6198495462507</v>
      </c>
      <c r="F20" s="21">
        <f t="shared" si="1"/>
        <v>59.21289269911132</v>
      </c>
      <c r="G20" s="21">
        <f t="shared" si="1"/>
        <v>113.99068891679971</v>
      </c>
      <c r="H20" s="21">
        <f t="shared" si="1"/>
        <v>179.23104722674807</v>
      </c>
      <c r="I20" s="21">
        <f t="shared" si="1"/>
        <v>245.42519916413528</v>
      </c>
      <c r="J20" s="21">
        <f t="shared" si="1"/>
        <v>63.60897900689784</v>
      </c>
      <c r="K20" s="21">
        <f t="shared" si="1"/>
        <v>130.82134277293824</v>
      </c>
      <c r="L20" s="21">
        <f t="shared" si="1"/>
        <v>202.59591658287124</v>
      </c>
      <c r="M20" s="21">
        <f t="shared" si="1"/>
        <v>278.3530265432287</v>
      </c>
      <c r="N20" s="21">
        <f t="shared" si="1"/>
        <v>69.07839248982873</v>
      </c>
      <c r="O20" s="21">
        <f t="shared" si="1"/>
        <v>141.12465052407123</v>
      </c>
      <c r="P20" s="21">
        <f t="shared" si="1"/>
        <v>217.07269242077024</v>
      </c>
      <c r="Q20" s="21">
        <f t="shared" si="1"/>
        <v>308.1174165093235</v>
      </c>
      <c r="R20" s="21">
        <f t="shared" si="1"/>
        <v>77.54466559839976</v>
      </c>
      <c r="S20" s="21">
        <f t="shared" si="1"/>
        <v>158.7264119374777</v>
      </c>
      <c r="T20" s="21">
        <f t="shared" si="1"/>
        <v>239.1198085765742</v>
      </c>
      <c r="U20" s="21">
        <f t="shared" si="1"/>
        <v>324.64988332346</v>
      </c>
      <c r="V20" s="21">
        <f t="shared" si="1"/>
        <v>85.20823490673595</v>
      </c>
      <c r="W20" s="21">
        <f t="shared" si="1"/>
        <v>183.99117706570905</v>
      </c>
      <c r="X20" s="21">
        <f t="shared" si="1"/>
        <v>277.170496877575</v>
      </c>
      <c r="Y20" s="21">
        <f t="shared" si="1"/>
        <v>378.1700764026078</v>
      </c>
      <c r="Z20" s="21">
        <f t="shared" si="1"/>
        <v>96.54509996661434</v>
      </c>
      <c r="AA20" s="21">
        <f t="shared" si="1"/>
        <v>200.34579245481112</v>
      </c>
      <c r="AB20" s="21">
        <f t="shared" si="1"/>
        <v>307.610132253727</v>
      </c>
      <c r="AC20" s="83">
        <f t="shared" si="1"/>
        <v>426.02266833369146</v>
      </c>
      <c r="AD20" s="83">
        <f t="shared" si="1"/>
        <v>101.93480098878238</v>
      </c>
      <c r="AE20" s="83">
        <f t="shared" si="1"/>
        <v>219.88051740008498</v>
      </c>
      <c r="AF20" s="83">
        <f t="shared" si="1"/>
        <v>353.8330602052147</v>
      </c>
      <c r="AG20" s="83">
        <f t="shared" si="1"/>
        <v>493.25119230032095</v>
      </c>
      <c r="AH20" s="106">
        <v>113.2089293304836</v>
      </c>
      <c r="AI20" s="106">
        <v>246.69567358808936</v>
      </c>
      <c r="AJ20" s="106">
        <v>370.16523601492685</v>
      </c>
      <c r="AK20" s="106">
        <v>508.79496125149706</v>
      </c>
      <c r="AL20" s="106">
        <v>138.95830360898555</v>
      </c>
      <c r="AM20" s="106">
        <v>284.75764473274006</v>
      </c>
      <c r="AN20" s="106">
        <v>426.1371644294704</v>
      </c>
      <c r="AO20" s="106">
        <v>599.3181502179619</v>
      </c>
      <c r="AP20" s="106">
        <v>148.64023977660278</v>
      </c>
    </row>
    <row r="21" spans="1:42" ht="14.25">
      <c r="A21" s="11" t="s">
        <v>50</v>
      </c>
      <c r="B21" s="21">
        <f>B12-B20</f>
        <v>12.166942466733737</v>
      </c>
      <c r="C21" s="21">
        <f aca="true" t="shared" si="2" ref="C21:AG21">C12-C20</f>
        <v>23.632141865243568</v>
      </c>
      <c r="D21" s="21">
        <f t="shared" si="2"/>
        <v>34.25941297676988</v>
      </c>
      <c r="E21" s="21">
        <f t="shared" si="2"/>
        <v>46.90866307739827</v>
      </c>
      <c r="F21" s="21">
        <f t="shared" si="2"/>
        <v>15.333693555488367</v>
      </c>
      <c r="G21" s="21">
        <f t="shared" si="2"/>
        <v>31.03238418307339</v>
      </c>
      <c r="H21" s="21">
        <f t="shared" si="2"/>
        <v>43.38874377122275</v>
      </c>
      <c r="I21" s="21">
        <f t="shared" si="2"/>
        <v>57.24580042372759</v>
      </c>
      <c r="J21" s="21">
        <f t="shared" si="2"/>
        <v>14.980666184261068</v>
      </c>
      <c r="K21" s="21">
        <f t="shared" si="2"/>
        <v>28.80756305753073</v>
      </c>
      <c r="L21" s="21">
        <f t="shared" si="2"/>
        <v>47.3636627523658</v>
      </c>
      <c r="M21" s="21">
        <f t="shared" si="2"/>
        <v>56.68678861644446</v>
      </c>
      <c r="N21" s="21">
        <f t="shared" si="2"/>
        <v>16.50066821717907</v>
      </c>
      <c r="O21" s="21">
        <f t="shared" si="2"/>
        <v>32.97091810300887</v>
      </c>
      <c r="P21" s="21">
        <f t="shared" si="2"/>
        <v>49.14210239834972</v>
      </c>
      <c r="Q21" s="21">
        <f t="shared" si="2"/>
        <v>54.07504671885931</v>
      </c>
      <c r="R21" s="21">
        <f t="shared" si="2"/>
        <v>16.458496382087233</v>
      </c>
      <c r="S21" s="21">
        <f t="shared" si="2"/>
        <v>36.997969353119885</v>
      </c>
      <c r="T21" s="21">
        <f t="shared" si="2"/>
        <v>61.08062710697618</v>
      </c>
      <c r="U21" s="21">
        <f t="shared" si="2"/>
        <v>89.4295627096534</v>
      </c>
      <c r="V21" s="21">
        <f t="shared" si="2"/>
        <v>23.64393207174406</v>
      </c>
      <c r="W21" s="21">
        <f t="shared" si="2"/>
        <v>41.37929337596225</v>
      </c>
      <c r="X21" s="21">
        <f t="shared" si="2"/>
        <v>74.0866637873446</v>
      </c>
      <c r="Y21" s="21">
        <f t="shared" si="2"/>
        <v>109.06617795951792</v>
      </c>
      <c r="Z21" s="21">
        <f t="shared" si="2"/>
        <v>27.74978943135997</v>
      </c>
      <c r="AA21" s="21">
        <f t="shared" si="2"/>
        <v>48.51800864810082</v>
      </c>
      <c r="AB21" s="21">
        <f t="shared" si="2"/>
        <v>82.49348002581507</v>
      </c>
      <c r="AC21" s="21">
        <f t="shared" si="2"/>
        <v>118.53508382788124</v>
      </c>
      <c r="AD21" s="21">
        <f t="shared" si="2"/>
        <v>38.45844262602388</v>
      </c>
      <c r="AE21" s="21">
        <f t="shared" si="2"/>
        <v>82.2700305282838</v>
      </c>
      <c r="AF21" s="21">
        <f t="shared" si="2"/>
        <v>129.51877326279646</v>
      </c>
      <c r="AG21" s="21">
        <f t="shared" si="2"/>
        <v>181.41122313207535</v>
      </c>
      <c r="AH21" s="102">
        <v>57.190034925688934</v>
      </c>
      <c r="AI21" s="102">
        <v>107.32677565294482</v>
      </c>
      <c r="AJ21" s="102">
        <v>181.43261785853528</v>
      </c>
      <c r="AK21" s="102">
        <v>253.96203948139794</v>
      </c>
      <c r="AL21" s="102">
        <v>70.15071224068885</v>
      </c>
      <c r="AM21" s="102">
        <v>135.85836011017977</v>
      </c>
      <c r="AN21" s="102">
        <v>223.70577894131543</v>
      </c>
      <c r="AO21" s="102">
        <v>311.68348892808825</v>
      </c>
      <c r="AP21" s="102">
        <v>89.02083414553348</v>
      </c>
    </row>
    <row r="22" spans="1:42" ht="14.25">
      <c r="A22" s="11" t="s">
        <v>51</v>
      </c>
      <c r="B22" s="21">
        <f>'IS_Commercial Banks'!B22+'IS_Specialized Banks'!B22</f>
        <v>3.3893389475960802</v>
      </c>
      <c r="C22" s="21">
        <f>'IS_Commercial Banks'!C22+'IS_Specialized Banks'!C22</f>
        <v>6.343432180355567</v>
      </c>
      <c r="D22" s="21">
        <f>'IS_Commercial Banks'!D22+'IS_Specialized Banks'!D22</f>
        <v>9.548055265560999</v>
      </c>
      <c r="E22" s="21">
        <f>'IS_Commercial Banks'!E22+'IS_Specialized Banks'!E22</f>
        <v>13.153042304213502</v>
      </c>
      <c r="F22" s="21">
        <f>'IS_Commercial Banks'!F22+'IS_Specialized Banks'!F22</f>
        <v>3.1342642322942718</v>
      </c>
      <c r="G22" s="21">
        <f>'IS_Commercial Banks'!G22+'IS_Specialized Banks'!G22</f>
        <v>7.428648030276414</v>
      </c>
      <c r="H22" s="21">
        <f>'IS_Commercial Banks'!H22+'IS_Specialized Banks'!H22</f>
        <v>10.361104182051047</v>
      </c>
      <c r="I22" s="21">
        <f>'IS_Commercial Banks'!I22+'IS_Specialized Banks'!I22</f>
        <v>14.178634906113443</v>
      </c>
      <c r="J22" s="21">
        <f>'IS_Commercial Banks'!J22+'IS_Specialized Banks'!J22</f>
        <v>4.983668004960903</v>
      </c>
      <c r="K22" s="21">
        <f>'IS_Commercial Banks'!K22+'IS_Specialized Banks'!K22</f>
        <v>9.45230915309132</v>
      </c>
      <c r="L22" s="21">
        <f>'IS_Commercial Banks'!L22+'IS_Specialized Banks'!L22</f>
        <v>15.433312380822642</v>
      </c>
      <c r="M22" s="21">
        <f>'IS_Commercial Banks'!M22+'IS_Specialized Banks'!M22</f>
        <v>19.005942664165378</v>
      </c>
      <c r="N22" s="21">
        <f>'IS_Commercial Banks'!N22+'IS_Specialized Banks'!N22</f>
        <v>5.382146113081015</v>
      </c>
      <c r="O22" s="21">
        <f>'IS_Commercial Banks'!O22+'IS_Specialized Banks'!O22</f>
        <v>11.461937177245519</v>
      </c>
      <c r="P22" s="21">
        <f>'IS_Commercial Banks'!P22+'IS_Specialized Banks'!P22</f>
        <v>18.506872970855834</v>
      </c>
      <c r="Q22" s="21">
        <f>'IS_Commercial Banks'!Q22+'IS_Specialized Banks'!Q22</f>
        <v>25.550388080026508</v>
      </c>
      <c r="R22" s="21">
        <f>'IS_Commercial Banks'!R22+'IS_Specialized Banks'!R22</f>
        <v>7.21686168482394</v>
      </c>
      <c r="S22" s="21">
        <f>'IS_Commercial Banks'!S22+'IS_Specialized Banks'!S22</f>
        <v>14.290039027406117</v>
      </c>
      <c r="T22" s="21">
        <f>'IS_Commercial Banks'!T22+'IS_Specialized Banks'!T22</f>
        <v>23.693240868410545</v>
      </c>
      <c r="U22" s="21">
        <f>'IS_Commercial Banks'!U22+'IS_Specialized Banks'!U22</f>
        <v>32.86791134646523</v>
      </c>
      <c r="V22" s="21">
        <f>'IS_Commercial Banks'!V22+'IS_Specialized Banks'!V22</f>
        <v>7.497929604713661</v>
      </c>
      <c r="W22" s="21">
        <f>'IS_Commercial Banks'!W22+'IS_Specialized Banks'!W22</f>
        <v>15.180063720875651</v>
      </c>
      <c r="X22" s="21">
        <f>'IS_Commercial Banks'!X22+'IS_Specialized Banks'!X22</f>
        <v>23.20004262948519</v>
      </c>
      <c r="Y22" s="21">
        <f>'IS_Commercial Banks'!Y22+'IS_Specialized Banks'!Y22</f>
        <v>33.388941285875156</v>
      </c>
      <c r="Z22" s="21">
        <f>'IS_Commercial Banks'!Z22+'IS_Specialized Banks'!Z22</f>
        <v>8.995145710298264</v>
      </c>
      <c r="AA22" s="21">
        <f>'IS_Commercial Banks'!AA22+'IS_Specialized Banks'!AA22</f>
        <v>15.389995322335627</v>
      </c>
      <c r="AB22" s="21">
        <f>'IS_Commercial Banks'!AB22+'IS_Specialized Banks'!AB22</f>
        <v>26.608999598019672</v>
      </c>
      <c r="AC22" s="21">
        <f>'IS_Commercial Banks'!AC22+'IS_Specialized Banks'!AC22</f>
        <v>36.679083972803284</v>
      </c>
      <c r="AD22" s="21">
        <f>'IS_Commercial Banks'!AD22+'IS_Specialized Banks'!AD22</f>
        <v>11.651747292082202</v>
      </c>
      <c r="AE22" s="21">
        <f>'IS_Commercial Banks'!AE22+'IS_Specialized Banks'!AE22</f>
        <v>26.324145219642478</v>
      </c>
      <c r="AF22" s="21">
        <f>'IS_Commercial Banks'!AF22+'IS_Specialized Banks'!AF22</f>
        <v>39.48133523107878</v>
      </c>
      <c r="AG22" s="21">
        <f>'IS_Commercial Banks'!AG22+'IS_Specialized Banks'!AG22</f>
        <v>55.87411612818616</v>
      </c>
      <c r="AH22" s="102">
        <v>17.214960065577316</v>
      </c>
      <c r="AI22" s="102">
        <v>32.890402469634346</v>
      </c>
      <c r="AJ22" s="102">
        <v>55.451281208761934</v>
      </c>
      <c r="AK22" s="102">
        <v>78.26914631810286</v>
      </c>
      <c r="AL22" s="102">
        <v>21.6389579663662</v>
      </c>
      <c r="AM22" s="102">
        <v>38.929816922290016</v>
      </c>
      <c r="AN22" s="102">
        <v>66.72866215497206</v>
      </c>
      <c r="AO22" s="102">
        <v>92.71479650438</v>
      </c>
      <c r="AP22" s="102">
        <v>25.237882444223697</v>
      </c>
    </row>
    <row r="23" spans="1:42" ht="14.25">
      <c r="A23" s="10" t="s">
        <v>52</v>
      </c>
      <c r="B23" s="69">
        <f>B21-B22</f>
        <v>8.777603519137656</v>
      </c>
      <c r="C23" s="69">
        <f aca="true" t="shared" si="3" ref="C23:AG23">C21-C22</f>
        <v>17.288709684888</v>
      </c>
      <c r="D23" s="69">
        <f t="shared" si="3"/>
        <v>24.711357711208883</v>
      </c>
      <c r="E23" s="69">
        <f t="shared" si="3"/>
        <v>33.75562077318477</v>
      </c>
      <c r="F23" s="69">
        <f t="shared" si="3"/>
        <v>12.199429323194096</v>
      </c>
      <c r="G23" s="69">
        <f t="shared" si="3"/>
        <v>23.603736152796976</v>
      </c>
      <c r="H23" s="69">
        <f t="shared" si="3"/>
        <v>33.0276395891717</v>
      </c>
      <c r="I23" s="69">
        <f t="shared" si="3"/>
        <v>43.06716551761414</v>
      </c>
      <c r="J23" s="69">
        <f t="shared" si="3"/>
        <v>9.996998179300165</v>
      </c>
      <c r="K23" s="69">
        <f t="shared" si="3"/>
        <v>19.355253904439408</v>
      </c>
      <c r="L23" s="69">
        <f t="shared" si="3"/>
        <v>31.930350371543156</v>
      </c>
      <c r="M23" s="69">
        <f t="shared" si="3"/>
        <v>37.680845952279086</v>
      </c>
      <c r="N23" s="69">
        <f t="shared" si="3"/>
        <v>11.118522104098053</v>
      </c>
      <c r="O23" s="69">
        <f t="shared" si="3"/>
        <v>21.508980925763353</v>
      </c>
      <c r="P23" s="69">
        <f t="shared" si="3"/>
        <v>30.635229427493886</v>
      </c>
      <c r="Q23" s="69">
        <f t="shared" si="3"/>
        <v>28.524658638832804</v>
      </c>
      <c r="R23" s="69">
        <f t="shared" si="3"/>
        <v>9.241634697263294</v>
      </c>
      <c r="S23" s="69">
        <f t="shared" si="3"/>
        <v>22.707930325713768</v>
      </c>
      <c r="T23" s="69">
        <f t="shared" si="3"/>
        <v>37.38738623856564</v>
      </c>
      <c r="U23" s="69">
        <f t="shared" si="3"/>
        <v>56.56165136318817</v>
      </c>
      <c r="V23" s="69">
        <f t="shared" si="3"/>
        <v>16.1460024670304</v>
      </c>
      <c r="W23" s="69">
        <f t="shared" si="3"/>
        <v>26.199229655086597</v>
      </c>
      <c r="X23" s="69">
        <f t="shared" si="3"/>
        <v>50.886621157859416</v>
      </c>
      <c r="Y23" s="69">
        <f t="shared" si="3"/>
        <v>75.67723667364277</v>
      </c>
      <c r="Z23" s="69">
        <f t="shared" si="3"/>
        <v>18.754643721061708</v>
      </c>
      <c r="AA23" s="69">
        <f t="shared" si="3"/>
        <v>33.12801332576519</v>
      </c>
      <c r="AB23" s="69">
        <f t="shared" si="3"/>
        <v>55.8844804277954</v>
      </c>
      <c r="AC23" s="69">
        <f t="shared" si="3"/>
        <v>81.85599985507795</v>
      </c>
      <c r="AD23" s="69">
        <f t="shared" si="3"/>
        <v>26.80669533394168</v>
      </c>
      <c r="AE23" s="69">
        <f t="shared" si="3"/>
        <v>55.94588530864132</v>
      </c>
      <c r="AF23" s="69">
        <f t="shared" si="3"/>
        <v>90.03743803171767</v>
      </c>
      <c r="AG23" s="69">
        <f t="shared" si="3"/>
        <v>125.53710700388919</v>
      </c>
      <c r="AH23" s="103">
        <v>39.975074860111626</v>
      </c>
      <c r="AI23" s="103">
        <v>74.43637318331047</v>
      </c>
      <c r="AJ23" s="103">
        <v>125.98133664977335</v>
      </c>
      <c r="AK23" s="103">
        <v>175.69289316329514</v>
      </c>
      <c r="AL23" s="103">
        <v>48.51175427432266</v>
      </c>
      <c r="AM23" s="103">
        <v>96.92854318788977</v>
      </c>
      <c r="AN23" s="103">
        <v>156.97711678634337</v>
      </c>
      <c r="AO23" s="103">
        <v>218.96869242370826</v>
      </c>
      <c r="AP23" s="103">
        <v>63.7829517013098</v>
      </c>
    </row>
    <row r="24" spans="1:5" ht="14.25">
      <c r="A24" s="121"/>
      <c r="B24" s="121"/>
      <c r="C24" s="121"/>
      <c r="D24" s="121"/>
      <c r="E24" s="121"/>
    </row>
    <row r="25" spans="17:23" ht="14.25">
      <c r="Q25" s="16"/>
      <c r="R25" s="16"/>
      <c r="S25" s="16"/>
      <c r="T25" s="16"/>
      <c r="U25" s="16"/>
      <c r="V25" s="16"/>
      <c r="W25" s="16"/>
    </row>
    <row r="26" ht="14.25">
      <c r="U26" s="16"/>
    </row>
  </sheetData>
  <sheetProtection/>
  <mergeCells count="12">
    <mergeCell ref="AL2:AO2"/>
    <mergeCell ref="B2:E2"/>
    <mergeCell ref="AD2:AG2"/>
    <mergeCell ref="Z2:AC2"/>
    <mergeCell ref="V2:Y2"/>
    <mergeCell ref="AH2:AK2"/>
    <mergeCell ref="R2:U2"/>
    <mergeCell ref="A24:E24"/>
    <mergeCell ref="A2:A3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scale="53" r:id="rId1"/>
  <headerFooter>
    <oddHeader>&amp;C 
</oddHeader>
    <oddFooter>&amp;C&amp;"arial,Bold"&amp;K000099BNR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="90" zoomScaleNormal="90" zoomScaleSheetLayoutView="90" zoomScalePageLayoutView="0" workbookViewId="0" topLeftCell="A1">
      <pane xSplit="1" ySplit="3" topLeftCell="AA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Q6" sqref="AQ6"/>
    </sheetView>
  </sheetViews>
  <sheetFormatPr defaultColWidth="9.140625" defaultRowHeight="15"/>
  <cols>
    <col min="1" max="1" width="54.140625" style="0" customWidth="1"/>
    <col min="2" max="4" width="10.7109375" style="0" customWidth="1"/>
    <col min="5" max="17" width="9.140625" style="0" customWidth="1"/>
    <col min="21" max="21" width="9.421875" style="0" customWidth="1"/>
    <col min="22" max="22" width="9.140625" style="28" customWidth="1"/>
    <col min="26" max="26" width="9.140625" style="36" customWidth="1"/>
  </cols>
  <sheetData>
    <row r="1" spans="1:19" ht="30.75">
      <c r="A1" s="99" t="s">
        <v>78</v>
      </c>
      <c r="B1" s="1"/>
      <c r="C1" s="1"/>
      <c r="D1" s="1"/>
      <c r="Q1" s="15"/>
      <c r="R1" s="15"/>
      <c r="S1" s="15"/>
    </row>
    <row r="2" spans="1:42" ht="14.25">
      <c r="A2" s="10"/>
      <c r="B2" s="122">
        <v>2014</v>
      </c>
      <c r="C2" s="123"/>
      <c r="D2" s="123"/>
      <c r="E2" s="124"/>
      <c r="F2" s="111">
        <v>2015</v>
      </c>
      <c r="G2" s="111"/>
      <c r="H2" s="111"/>
      <c r="I2" s="111"/>
      <c r="J2" s="111">
        <v>2016</v>
      </c>
      <c r="K2" s="111"/>
      <c r="L2" s="111"/>
      <c r="M2" s="111"/>
      <c r="N2" s="111">
        <v>2017</v>
      </c>
      <c r="O2" s="111"/>
      <c r="P2" s="111"/>
      <c r="Q2" s="111"/>
      <c r="R2" s="111">
        <v>2018</v>
      </c>
      <c r="S2" s="111"/>
      <c r="T2" s="111"/>
      <c r="U2" s="111"/>
      <c r="V2" s="112">
        <v>2019</v>
      </c>
      <c r="W2" s="112"/>
      <c r="X2" s="112"/>
      <c r="Y2" s="112"/>
      <c r="Z2" s="114">
        <v>2020</v>
      </c>
      <c r="AA2" s="115"/>
      <c r="AB2" s="115"/>
      <c r="AC2" s="115"/>
      <c r="AD2" s="111">
        <v>2021</v>
      </c>
      <c r="AE2" s="111"/>
      <c r="AF2" s="111"/>
      <c r="AG2" s="111"/>
      <c r="AH2" s="111">
        <v>2022</v>
      </c>
      <c r="AI2" s="111"/>
      <c r="AJ2" s="111"/>
      <c r="AK2" s="111"/>
      <c r="AL2" s="114">
        <v>2023</v>
      </c>
      <c r="AM2" s="115"/>
      <c r="AN2" s="115"/>
      <c r="AO2" s="116"/>
      <c r="AP2" s="110">
        <v>2024</v>
      </c>
    </row>
    <row r="3" spans="1:42" ht="14.25">
      <c r="A3" s="10" t="s">
        <v>92</v>
      </c>
      <c r="B3" s="62" t="s">
        <v>1</v>
      </c>
      <c r="C3" s="59" t="s">
        <v>2</v>
      </c>
      <c r="D3" s="59" t="s">
        <v>3</v>
      </c>
      <c r="E3" s="9" t="s">
        <v>0</v>
      </c>
      <c r="F3" s="8" t="s">
        <v>1</v>
      </c>
      <c r="G3" s="9" t="s">
        <v>2</v>
      </c>
      <c r="H3" s="9" t="s">
        <v>3</v>
      </c>
      <c r="I3" s="8" t="s">
        <v>0</v>
      </c>
      <c r="J3" s="9" t="s">
        <v>1</v>
      </c>
      <c r="K3" s="9" t="s">
        <v>2</v>
      </c>
      <c r="L3" s="9" t="s">
        <v>3</v>
      </c>
      <c r="M3" s="9" t="s">
        <v>0</v>
      </c>
      <c r="N3" s="9" t="s">
        <v>1</v>
      </c>
      <c r="O3" s="9" t="s">
        <v>2</v>
      </c>
      <c r="P3" s="9" t="s">
        <v>3</v>
      </c>
      <c r="Q3" s="9" t="s">
        <v>0</v>
      </c>
      <c r="R3" s="17" t="s">
        <v>1</v>
      </c>
      <c r="S3" s="17" t="s">
        <v>2</v>
      </c>
      <c r="T3" s="17" t="s">
        <v>3</v>
      </c>
      <c r="U3" s="17" t="s">
        <v>88</v>
      </c>
      <c r="V3" s="39" t="s">
        <v>1</v>
      </c>
      <c r="W3" s="39" t="s">
        <v>2</v>
      </c>
      <c r="X3" s="39" t="s">
        <v>3</v>
      </c>
      <c r="Y3" s="39" t="s">
        <v>0</v>
      </c>
      <c r="Z3" s="46" t="s">
        <v>1</v>
      </c>
      <c r="AA3" s="46" t="s">
        <v>2</v>
      </c>
      <c r="AB3" s="46" t="s">
        <v>3</v>
      </c>
      <c r="AC3" s="54" t="s">
        <v>0</v>
      </c>
      <c r="AD3" s="56" t="s">
        <v>1</v>
      </c>
      <c r="AE3" s="56" t="s">
        <v>2</v>
      </c>
      <c r="AF3" s="56" t="s">
        <v>3</v>
      </c>
      <c r="AG3" s="56" t="s">
        <v>0</v>
      </c>
      <c r="AH3" s="85" t="s">
        <v>1</v>
      </c>
      <c r="AI3" s="85" t="s">
        <v>2</v>
      </c>
      <c r="AJ3" s="85" t="s">
        <v>3</v>
      </c>
      <c r="AK3" s="85" t="s">
        <v>0</v>
      </c>
      <c r="AL3" s="108" t="s">
        <v>1</v>
      </c>
      <c r="AM3" s="108" t="s">
        <v>2</v>
      </c>
      <c r="AN3" s="108" t="s">
        <v>3</v>
      </c>
      <c r="AO3" s="108" t="s">
        <v>0</v>
      </c>
      <c r="AP3" s="110" t="s">
        <v>1</v>
      </c>
    </row>
    <row r="4" spans="1:42" ht="14.25">
      <c r="A4" s="127" t="s">
        <v>54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22"/>
      <c r="S4" s="22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47"/>
      <c r="AM4" s="47"/>
      <c r="AN4" s="47"/>
      <c r="AO4" s="47"/>
      <c r="AP4" s="47"/>
    </row>
    <row r="5" spans="1:42" ht="14.25">
      <c r="A5" s="21" t="s">
        <v>80</v>
      </c>
      <c r="B5" s="21">
        <v>20.45164311992723</v>
      </c>
      <c r="C5" s="21">
        <v>21.22364665850018</v>
      </c>
      <c r="D5" s="21">
        <v>21.700034897471323</v>
      </c>
      <c r="E5" s="5">
        <v>21.3</v>
      </c>
      <c r="F5" s="7">
        <v>23.3</v>
      </c>
      <c r="G5" s="5">
        <v>21.6</v>
      </c>
      <c r="H5" s="5">
        <v>21.3</v>
      </c>
      <c r="I5" s="7">
        <v>19.9</v>
      </c>
      <c r="J5" s="5">
        <v>22.3</v>
      </c>
      <c r="K5" s="5">
        <v>20.7</v>
      </c>
      <c r="L5" s="5">
        <v>20</v>
      </c>
      <c r="M5" s="5">
        <v>20</v>
      </c>
      <c r="N5" s="5">
        <v>19.6</v>
      </c>
      <c r="O5" s="5">
        <v>19.2</v>
      </c>
      <c r="P5" s="5">
        <v>20.5</v>
      </c>
      <c r="Q5" s="5">
        <v>20.04211561869432</v>
      </c>
      <c r="R5" s="5">
        <v>19.547188780667557</v>
      </c>
      <c r="S5" s="5">
        <v>20.136442514593046</v>
      </c>
      <c r="T5" s="5">
        <v>20.843089755127643</v>
      </c>
      <c r="U5" s="5">
        <v>23.81632590616996</v>
      </c>
      <c r="V5" s="29">
        <v>22.417328792671512</v>
      </c>
      <c r="W5" s="25">
        <v>21.823505732780383</v>
      </c>
      <c r="X5" s="25">
        <v>22.186383235961674</v>
      </c>
      <c r="Y5" s="25">
        <v>22.588226414139285</v>
      </c>
      <c r="Z5" s="25">
        <v>23.43940884207318</v>
      </c>
      <c r="AA5" s="25">
        <v>22.30920210116768</v>
      </c>
      <c r="AB5" s="25">
        <v>21.3</v>
      </c>
      <c r="AC5" s="50">
        <v>20.298440550412167</v>
      </c>
      <c r="AD5" s="50">
        <v>21.0865143835686</v>
      </c>
      <c r="AE5" s="50">
        <v>21.393396826891827</v>
      </c>
      <c r="AF5" s="50">
        <v>21.11412861677689</v>
      </c>
      <c r="AG5" s="50">
        <v>20.562630872250086</v>
      </c>
      <c r="AH5" s="50">
        <v>22.8</v>
      </c>
      <c r="AI5" s="50">
        <v>22.084025833253</v>
      </c>
      <c r="AJ5" s="50">
        <v>21.33032029655652</v>
      </c>
      <c r="AK5" s="50">
        <v>20.860200088746375</v>
      </c>
      <c r="AL5" s="50">
        <v>22.9433740149659</v>
      </c>
      <c r="AM5" s="50">
        <v>20.249488500196197</v>
      </c>
      <c r="AN5" s="50">
        <v>22.323143488433832</v>
      </c>
      <c r="AO5" s="50">
        <v>20.278871840483536</v>
      </c>
      <c r="AP5" s="50">
        <v>21.146082792310985</v>
      </c>
    </row>
    <row r="6" spans="1:42" ht="14.25">
      <c r="A6" s="21" t="s">
        <v>81</v>
      </c>
      <c r="B6" s="21">
        <v>22.63992988429485</v>
      </c>
      <c r="C6" s="21">
        <v>23.56531940253835</v>
      </c>
      <c r="D6" s="21">
        <v>23.98619003977223</v>
      </c>
      <c r="E6" s="5">
        <v>24</v>
      </c>
      <c r="F6" s="7">
        <v>25.9</v>
      </c>
      <c r="G6" s="5">
        <v>24.3</v>
      </c>
      <c r="H6" s="5">
        <v>24.2</v>
      </c>
      <c r="I6" s="7">
        <v>22.5</v>
      </c>
      <c r="J6" s="5">
        <v>24.9</v>
      </c>
      <c r="K6" s="5">
        <v>23.3</v>
      </c>
      <c r="L6" s="5">
        <v>22.2</v>
      </c>
      <c r="M6" s="5">
        <v>21.9</v>
      </c>
      <c r="N6" s="5">
        <v>21.2</v>
      </c>
      <c r="O6" s="5">
        <v>20.8</v>
      </c>
      <c r="P6" s="5">
        <v>22.3</v>
      </c>
      <c r="Q6" s="5">
        <v>21.399874872116882</v>
      </c>
      <c r="R6" s="5">
        <v>21.10443047455287</v>
      </c>
      <c r="S6" s="5">
        <v>21.873272525326993</v>
      </c>
      <c r="T6" s="5">
        <v>22.643388497275218</v>
      </c>
      <c r="U6" s="5">
        <v>25.522022176490307</v>
      </c>
      <c r="V6" s="29">
        <v>24.07534667747211</v>
      </c>
      <c r="W6" s="25">
        <v>23.2858832267843</v>
      </c>
      <c r="X6" s="25">
        <v>23.663431346905842</v>
      </c>
      <c r="Y6" s="25">
        <v>24.079271543250766</v>
      </c>
      <c r="Z6" s="25">
        <v>24.86388358645558</v>
      </c>
      <c r="AA6" s="25">
        <v>23.645879903273087</v>
      </c>
      <c r="AB6" s="25">
        <v>22.6</v>
      </c>
      <c r="AC6" s="50">
        <v>21.492457217219542</v>
      </c>
      <c r="AD6" s="50">
        <v>22.312291461553325</v>
      </c>
      <c r="AE6" s="50">
        <v>22.4848032389257</v>
      </c>
      <c r="AF6" s="50">
        <v>22.228984285456153</v>
      </c>
      <c r="AG6" s="50">
        <v>21.53318599288011</v>
      </c>
      <c r="AH6" s="50">
        <v>23.9</v>
      </c>
      <c r="AI6" s="50">
        <v>23.073793488613937</v>
      </c>
      <c r="AJ6" s="50">
        <v>22.285839522401144</v>
      </c>
      <c r="AK6" s="50">
        <v>21.706038171636802</v>
      </c>
      <c r="AL6" s="50">
        <v>23.833803463004795</v>
      </c>
      <c r="AM6" s="50">
        <v>21.096567071386367</v>
      </c>
      <c r="AN6" s="50">
        <v>23.21936841858605</v>
      </c>
      <c r="AO6" s="50">
        <v>21.465797107769543</v>
      </c>
      <c r="AP6" s="50">
        <v>22.3154203807236</v>
      </c>
    </row>
    <row r="7" spans="1:42" ht="14.25">
      <c r="A7" s="21" t="s">
        <v>82</v>
      </c>
      <c r="B7" s="21"/>
      <c r="C7" s="21"/>
      <c r="D7" s="21"/>
      <c r="E7" s="5"/>
      <c r="F7" s="7"/>
      <c r="G7" s="5"/>
      <c r="H7" s="5"/>
      <c r="I7" s="7"/>
      <c r="J7" s="5"/>
      <c r="K7" s="5"/>
      <c r="L7" s="5"/>
      <c r="M7" s="5"/>
      <c r="N7" s="5"/>
      <c r="O7" s="5"/>
      <c r="P7" s="5"/>
      <c r="Q7" s="5"/>
      <c r="R7" s="5">
        <v>11.747624820698105</v>
      </c>
      <c r="S7" s="5">
        <v>11.8</v>
      </c>
      <c r="T7" s="5">
        <v>13.5</v>
      </c>
      <c r="U7" s="5">
        <v>13.5</v>
      </c>
      <c r="V7" s="31">
        <v>14.44051478403256</v>
      </c>
      <c r="W7" s="37">
        <v>14.606077653632225</v>
      </c>
      <c r="X7" s="37">
        <v>13.965144618463793</v>
      </c>
      <c r="Y7" s="37">
        <v>14.432084261044887</v>
      </c>
      <c r="Z7" s="37">
        <v>14.0475294656221</v>
      </c>
      <c r="AA7" s="37">
        <v>13.233881377074486</v>
      </c>
      <c r="AB7" s="37">
        <v>17.1</v>
      </c>
      <c r="AC7" s="50">
        <v>12.563339061458159</v>
      </c>
      <c r="AD7" s="50">
        <v>13.011453716554769</v>
      </c>
      <c r="AE7" s="50">
        <v>13.698358313305839</v>
      </c>
      <c r="AF7" s="50">
        <v>13.719874479762762</v>
      </c>
      <c r="AG7" s="50">
        <v>13.796576566773092</v>
      </c>
      <c r="AH7" s="50">
        <v>14.3</v>
      </c>
      <c r="AI7" s="50">
        <v>12.730898036776313</v>
      </c>
      <c r="AJ7" s="50">
        <v>13.074890421586376</v>
      </c>
      <c r="AK7" s="50">
        <v>12.357401666383446</v>
      </c>
      <c r="AL7" s="50">
        <v>13.587416881946982</v>
      </c>
      <c r="AM7" s="50">
        <v>13.00626933315617</v>
      </c>
      <c r="AN7" s="50">
        <v>12.430396562121858</v>
      </c>
      <c r="AO7" s="50">
        <v>12.6</v>
      </c>
      <c r="AP7" s="50">
        <v>13.112006805374735</v>
      </c>
    </row>
    <row r="8" spans="1:42" ht="14.25">
      <c r="A8" s="21" t="s">
        <v>55</v>
      </c>
      <c r="B8" s="21">
        <v>195.057571279708</v>
      </c>
      <c r="C8" s="21">
        <v>179.151944435362</v>
      </c>
      <c r="D8" s="21">
        <v>161.268447926116</v>
      </c>
      <c r="E8" s="50">
        <v>119.43830151153982</v>
      </c>
      <c r="F8" s="51">
        <v>113.61393272810301</v>
      </c>
      <c r="G8" s="50">
        <v>231.62793706563855</v>
      </c>
      <c r="H8" s="50">
        <v>161.37049752682358</v>
      </c>
      <c r="I8" s="51">
        <v>94.13609198139743</v>
      </c>
      <c r="J8" s="50">
        <v>72.40050999537854</v>
      </c>
      <c r="K8" s="50">
        <v>63.575033705597846</v>
      </c>
      <c r="L8" s="50">
        <v>62.71082591073998</v>
      </c>
      <c r="M8" s="50">
        <v>77.19122967164881</v>
      </c>
      <c r="N8" s="50">
        <v>83.17223537351374</v>
      </c>
      <c r="O8" s="50">
        <v>82.71583766962645</v>
      </c>
      <c r="P8" s="50">
        <v>116.15144841004515</v>
      </c>
      <c r="Q8" s="50">
        <v>136.11040339688745</v>
      </c>
      <c r="R8" s="50">
        <v>86.21225846914572</v>
      </c>
      <c r="S8" s="50">
        <v>79.58410401131543</v>
      </c>
      <c r="T8" s="50">
        <v>85.4130087602612</v>
      </c>
      <c r="U8" s="50">
        <v>152.51587799335545</v>
      </c>
      <c r="V8" s="53">
        <v>82.20240983060444</v>
      </c>
      <c r="W8" s="52">
        <v>76.1669498234078</v>
      </c>
      <c r="X8" s="52">
        <v>81.51449348405801</v>
      </c>
      <c r="Y8" s="52">
        <v>90.71555716992337</v>
      </c>
      <c r="Z8" s="52">
        <v>91.54022555554245</v>
      </c>
      <c r="AA8" s="52">
        <v>98.16557060174235</v>
      </c>
      <c r="AB8" s="25">
        <v>107.31504710985116</v>
      </c>
      <c r="AC8" s="50">
        <v>109.278619875174</v>
      </c>
      <c r="AD8" s="50">
        <v>98.52106950531616</v>
      </c>
      <c r="AE8" s="50">
        <v>121.50328046419125</v>
      </c>
      <c r="AF8" s="50">
        <v>126.09097566523172</v>
      </c>
      <c r="AG8" s="50">
        <v>139.6317106478345</v>
      </c>
      <c r="AH8" s="50">
        <v>136.9</v>
      </c>
      <c r="AI8" s="50">
        <v>84.80232839562325</v>
      </c>
      <c r="AJ8" s="50">
        <v>89.13416616260548</v>
      </c>
      <c r="AK8" s="50">
        <v>96.60119687445587</v>
      </c>
      <c r="AL8" s="50">
        <v>111.0822269183297</v>
      </c>
      <c r="AM8" s="50">
        <v>115.3325626018616</v>
      </c>
      <c r="AN8" s="50">
        <v>100.28347817779357</v>
      </c>
      <c r="AO8" s="50">
        <v>97.68480846727627</v>
      </c>
      <c r="AP8" s="50">
        <v>100.55222320730184</v>
      </c>
    </row>
    <row r="9" spans="1:42" ht="14.25">
      <c r="A9" s="84" t="s">
        <v>83</v>
      </c>
      <c r="B9" s="21">
        <v>4.052764131779915</v>
      </c>
      <c r="C9" s="21">
        <v>4.3128077998430046</v>
      </c>
      <c r="D9" s="21">
        <v>3.6249463169647007</v>
      </c>
      <c r="E9" s="5">
        <v>3.4</v>
      </c>
      <c r="F9" s="7">
        <v>2.1</v>
      </c>
      <c r="G9" s="5">
        <v>2.8</v>
      </c>
      <c r="H9" s="5">
        <v>3</v>
      </c>
      <c r="I9" s="7">
        <v>4</v>
      </c>
      <c r="J9" s="5">
        <v>3.1</v>
      </c>
      <c r="K9" s="5">
        <v>3.5</v>
      </c>
      <c r="L9" s="5">
        <v>3.6</v>
      </c>
      <c r="M9" s="5">
        <v>2.4</v>
      </c>
      <c r="N9" s="5">
        <v>4.4</v>
      </c>
      <c r="O9" s="5">
        <v>5.2</v>
      </c>
      <c r="P9" s="5">
        <v>5.2</v>
      </c>
      <c r="Q9" s="5">
        <v>6.030710033863047</v>
      </c>
      <c r="R9" s="5">
        <v>6.0495980555997</v>
      </c>
      <c r="S9" s="5">
        <v>5.893698618324118</v>
      </c>
      <c r="T9" s="5">
        <v>5.671166350938946</v>
      </c>
      <c r="U9" s="5">
        <v>5.572548139975346</v>
      </c>
      <c r="V9" s="29">
        <v>3.8506054618630743</v>
      </c>
      <c r="W9" s="25">
        <v>4.414425795613008</v>
      </c>
      <c r="X9" s="25">
        <v>4.500922951702893</v>
      </c>
      <c r="Y9" s="25">
        <v>11.642163559339606</v>
      </c>
      <c r="Z9" s="25">
        <v>10.41818509671726</v>
      </c>
      <c r="AA9" s="25">
        <v>7.458792344241323</v>
      </c>
      <c r="AB9" s="25">
        <v>12.4</v>
      </c>
      <c r="AC9" s="50">
        <v>14.212925631477871</v>
      </c>
      <c r="AD9" s="50">
        <v>7.306754157143907</v>
      </c>
      <c r="AE9" s="50">
        <v>5.836284647252157</v>
      </c>
      <c r="AF9" s="50">
        <v>8.285693805307567</v>
      </c>
      <c r="AG9" s="50">
        <v>8.239342299409985</v>
      </c>
      <c r="AH9" s="50">
        <v>8.18491315780298</v>
      </c>
      <c r="AI9" s="50">
        <v>8.7</v>
      </c>
      <c r="AJ9" s="50">
        <v>9.1</v>
      </c>
      <c r="AK9" s="50">
        <v>9.2</v>
      </c>
      <c r="AL9" s="50">
        <v>9.799246257712099</v>
      </c>
      <c r="AM9" s="50">
        <v>9.713533599660225</v>
      </c>
      <c r="AN9" s="50">
        <v>8.932748043882366</v>
      </c>
      <c r="AO9" s="50">
        <v>11.308765379302239</v>
      </c>
      <c r="AP9" s="50">
        <v>11.214023505332435</v>
      </c>
    </row>
    <row r="10" spans="1:42" ht="14.25">
      <c r="A10" s="21" t="s">
        <v>84</v>
      </c>
      <c r="B10" s="21">
        <v>70.12445406075406</v>
      </c>
      <c r="C10" s="21">
        <v>74.63353350399056</v>
      </c>
      <c r="D10" s="21">
        <v>68.98851483146518</v>
      </c>
      <c r="E10" s="5">
        <v>83.6</v>
      </c>
      <c r="F10" s="7">
        <v>82.3</v>
      </c>
      <c r="G10" s="5">
        <v>107.2</v>
      </c>
      <c r="H10" s="5">
        <v>98.6</v>
      </c>
      <c r="I10" s="7">
        <v>112.6</v>
      </c>
      <c r="J10" s="5">
        <v>99.2</v>
      </c>
      <c r="K10" s="5">
        <v>122.7</v>
      </c>
      <c r="L10" s="5">
        <v>141</v>
      </c>
      <c r="M10" s="5">
        <v>149.5</v>
      </c>
      <c r="N10" s="5">
        <v>161.1</v>
      </c>
      <c r="O10" s="5">
        <v>172.2</v>
      </c>
      <c r="P10" s="5">
        <v>153.5</v>
      </c>
      <c r="Q10" s="5">
        <v>169.57674354621176</v>
      </c>
      <c r="R10" s="5">
        <v>168.6750732818352</v>
      </c>
      <c r="S10" s="5">
        <v>169.42124455690623</v>
      </c>
      <c r="T10" s="5">
        <v>136.14224523741356</v>
      </c>
      <c r="U10" s="5">
        <v>134.82524575059972</v>
      </c>
      <c r="V10" s="29">
        <v>124.34042250898104</v>
      </c>
      <c r="W10" s="25">
        <v>126.19916449160652</v>
      </c>
      <c r="X10" s="25">
        <v>132.39932909616533</v>
      </c>
      <c r="Y10" s="25">
        <v>142.60947119751538</v>
      </c>
      <c r="Z10" s="25">
        <v>122.50191658762681</v>
      </c>
      <c r="AA10" s="25">
        <v>152.2607721955129</v>
      </c>
      <c r="AB10" s="25">
        <v>133.8</v>
      </c>
      <c r="AC10" s="50">
        <v>121.07954368618053</v>
      </c>
      <c r="AD10" s="50">
        <v>111.31357393004946</v>
      </c>
      <c r="AE10" s="50">
        <v>116.38373480283101</v>
      </c>
      <c r="AF10" s="50">
        <v>124.61240120079783</v>
      </c>
      <c r="AG10" s="50">
        <v>140.34699276559863</v>
      </c>
      <c r="AH10" s="50">
        <v>171.669171622599</v>
      </c>
      <c r="AI10" s="50">
        <v>117.4132034525659</v>
      </c>
      <c r="AJ10" s="50">
        <v>156.46796839130835</v>
      </c>
      <c r="AK10" s="50">
        <v>160.74935388915378</v>
      </c>
      <c r="AL10" s="50">
        <v>195.75637020347628</v>
      </c>
      <c r="AM10" s="50">
        <v>204.10787019026046</v>
      </c>
      <c r="AN10" s="50">
        <v>193.90914333801277</v>
      </c>
      <c r="AO10" s="50">
        <v>217.57884138310658</v>
      </c>
      <c r="AP10" s="50">
        <v>185.05302087485774</v>
      </c>
    </row>
    <row r="11" spans="1:42" ht="14.25">
      <c r="A11" s="21" t="s">
        <v>56</v>
      </c>
      <c r="B11" s="21">
        <v>13.522152100211631</v>
      </c>
      <c r="C11" s="21">
        <v>15.430656163207285</v>
      </c>
      <c r="D11" s="21">
        <v>13.165204095319988</v>
      </c>
      <c r="E11" s="5">
        <v>12.2</v>
      </c>
      <c r="F11" s="7">
        <v>12.9</v>
      </c>
      <c r="G11" s="5">
        <v>13.6</v>
      </c>
      <c r="H11" s="5">
        <v>15.5</v>
      </c>
      <c r="I11" s="7">
        <v>16</v>
      </c>
      <c r="J11" s="5">
        <v>14.5</v>
      </c>
      <c r="K11" s="5">
        <v>19.2</v>
      </c>
      <c r="L11" s="5">
        <v>20.1</v>
      </c>
      <c r="M11" s="5">
        <v>21</v>
      </c>
      <c r="N11" s="5">
        <v>22.7</v>
      </c>
      <c r="O11" s="5">
        <v>23.3</v>
      </c>
      <c r="P11" s="5">
        <v>21</v>
      </c>
      <c r="Q11" s="5">
        <v>20.529113570956614</v>
      </c>
      <c r="R11" s="5">
        <v>12.782317076738547</v>
      </c>
      <c r="S11" s="5">
        <v>11.406174207521294</v>
      </c>
      <c r="T11" s="5">
        <v>11.91535815603595</v>
      </c>
      <c r="U11" s="5">
        <v>8.629225085051658</v>
      </c>
      <c r="V11" s="29">
        <v>10.028939154276264</v>
      </c>
      <c r="W11" s="25">
        <v>4.989856217258242</v>
      </c>
      <c r="X11" s="25">
        <v>3.4168103084780634</v>
      </c>
      <c r="Y11" s="25">
        <v>3.8733680293848036</v>
      </c>
      <c r="Z11" s="25">
        <v>5.448554073170349</v>
      </c>
      <c r="AA11" s="25">
        <v>4.39608664745991</v>
      </c>
      <c r="AB11" s="25">
        <v>3</v>
      </c>
      <c r="AC11" s="50">
        <v>-1.3841305949593983</v>
      </c>
      <c r="AD11" s="50">
        <v>6.226892828303372</v>
      </c>
      <c r="AE11" s="50">
        <v>0.25648766270653006</v>
      </c>
      <c r="AF11" s="50">
        <v>-1.458932929903516</v>
      </c>
      <c r="AG11" s="50">
        <v>-4.254139477427963</v>
      </c>
      <c r="AH11" s="50">
        <v>-1.57258377400552</v>
      </c>
      <c r="AI11" s="50">
        <v>-2.9959626937940125</v>
      </c>
      <c r="AJ11" s="50">
        <v>-2.5893584572220916</v>
      </c>
      <c r="AK11" s="50">
        <v>-6.41440128883798</v>
      </c>
      <c r="AL11" s="50">
        <v>-2.7320583520854353</v>
      </c>
      <c r="AM11" s="50">
        <v>-3.8068877228597806</v>
      </c>
      <c r="AN11" s="50">
        <v>1.9251561015845238</v>
      </c>
      <c r="AO11" s="50">
        <v>0.1966355910112157</v>
      </c>
      <c r="AP11" s="50">
        <v>2.5528591638022893</v>
      </c>
    </row>
    <row r="12" spans="1:42" ht="14.25">
      <c r="A12" s="128" t="s">
        <v>57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0"/>
      <c r="R12" s="22"/>
      <c r="S12" s="22"/>
      <c r="T12" s="22"/>
      <c r="U12" s="23"/>
      <c r="V12" s="23"/>
      <c r="W12" s="23"/>
      <c r="X12" s="23"/>
      <c r="Y12" s="23"/>
      <c r="Z12" s="23"/>
      <c r="AA12" s="23"/>
      <c r="AB12" s="23"/>
      <c r="AC12" s="55"/>
      <c r="AD12" s="55"/>
      <c r="AE12" s="55"/>
      <c r="AF12" s="55"/>
      <c r="AG12" s="55"/>
      <c r="AH12" s="55"/>
      <c r="AI12" s="55"/>
      <c r="AJ12" s="90"/>
      <c r="AK12" s="55"/>
      <c r="AL12" s="55"/>
      <c r="AM12" s="55"/>
      <c r="AN12" s="55"/>
      <c r="AO12" s="55"/>
      <c r="AP12" s="55"/>
    </row>
    <row r="13" spans="1:42" ht="14.25">
      <c r="A13" s="21" t="s">
        <v>93</v>
      </c>
      <c r="B13" s="21"/>
      <c r="C13" s="21"/>
      <c r="D13" s="21"/>
      <c r="E13" s="50"/>
      <c r="F13" s="51"/>
      <c r="G13" s="50"/>
      <c r="H13" s="50"/>
      <c r="I13" s="51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30"/>
      <c r="W13" s="30"/>
      <c r="X13" s="30"/>
      <c r="Y13" s="30"/>
      <c r="Z13" s="30"/>
      <c r="AA13" s="30"/>
      <c r="AB13" s="30"/>
      <c r="AC13" s="50"/>
      <c r="AD13" s="50"/>
      <c r="AE13" s="50"/>
      <c r="AF13" s="50"/>
      <c r="AG13" s="35"/>
      <c r="AH13" s="35"/>
      <c r="AI13" s="35"/>
      <c r="AJ13" s="78"/>
      <c r="AK13" s="35"/>
      <c r="AL13" s="35"/>
      <c r="AM13" s="35"/>
      <c r="AN13" s="35"/>
      <c r="AO13" s="35">
        <v>5.197052691259345</v>
      </c>
      <c r="AP13" s="35">
        <v>6.107810091944282</v>
      </c>
    </row>
    <row r="14" spans="1:42" ht="14.25">
      <c r="A14" s="21" t="s">
        <v>94</v>
      </c>
      <c r="B14" s="21">
        <v>6.668712842344669</v>
      </c>
      <c r="C14" s="21">
        <v>6.585633603428548</v>
      </c>
      <c r="D14" s="21">
        <v>6.331341291457044</v>
      </c>
      <c r="E14" s="5">
        <v>6</v>
      </c>
      <c r="F14" s="7">
        <v>6.3</v>
      </c>
      <c r="G14" s="5">
        <v>5.9</v>
      </c>
      <c r="H14" s="5">
        <v>6.3</v>
      </c>
      <c r="I14" s="7">
        <v>6.2</v>
      </c>
      <c r="J14" s="5">
        <v>6.1</v>
      </c>
      <c r="K14" s="5">
        <v>7</v>
      </c>
      <c r="L14" s="5">
        <v>7.5</v>
      </c>
      <c r="M14" s="5">
        <v>7.6</v>
      </c>
      <c r="N14" s="5">
        <v>8.1</v>
      </c>
      <c r="O14" s="5">
        <v>8.2</v>
      </c>
      <c r="P14" s="5">
        <v>7.7</v>
      </c>
      <c r="Q14" s="5">
        <v>7.638432584245095</v>
      </c>
      <c r="R14" s="5">
        <v>6.847974169874706</v>
      </c>
      <c r="S14" s="5">
        <v>6.89085345507806</v>
      </c>
      <c r="T14" s="5">
        <v>7.22632520805217</v>
      </c>
      <c r="U14" s="5">
        <v>6.4253595138917765</v>
      </c>
      <c r="V14" s="30">
        <v>6.297092486408191</v>
      </c>
      <c r="W14" s="30">
        <v>5.629941085702495</v>
      </c>
      <c r="X14" s="30">
        <v>5.266025736964932</v>
      </c>
      <c r="Y14" s="30">
        <v>4.907909200855228</v>
      </c>
      <c r="Z14" s="30">
        <v>5.4544153524736965</v>
      </c>
      <c r="AA14" s="30">
        <v>5.47609282526861</v>
      </c>
      <c r="AB14" s="30">
        <v>5.2</v>
      </c>
      <c r="AC14" s="50">
        <v>4.470191406077904</v>
      </c>
      <c r="AD14" s="50">
        <v>6.482817387055487</v>
      </c>
      <c r="AE14" s="50">
        <v>5.65143270374837</v>
      </c>
      <c r="AF14" s="50">
        <v>5.0728463811613205</v>
      </c>
      <c r="AG14" s="35">
        <v>4.6000578654711015</v>
      </c>
      <c r="AH14" s="35">
        <v>4.7</v>
      </c>
      <c r="AI14" s="35">
        <v>4.3204468548151995</v>
      </c>
      <c r="AJ14" s="78">
        <v>4.056098471404229</v>
      </c>
      <c r="AK14" s="35">
        <v>3.0506271215416825</v>
      </c>
      <c r="AL14" s="35">
        <v>3.7056910645822803</v>
      </c>
      <c r="AM14" s="35">
        <v>3.5521630447455217</v>
      </c>
      <c r="AN14" s="35">
        <v>4.84489285217684</v>
      </c>
      <c r="AO14" s="35">
        <v>4.0923038635288105</v>
      </c>
      <c r="AP14" s="35">
        <v>4.994118988278141</v>
      </c>
    </row>
    <row r="15" spans="1:42" ht="14.25">
      <c r="A15" s="21" t="s">
        <v>98</v>
      </c>
      <c r="B15" s="21">
        <v>5.609467525530511</v>
      </c>
      <c r="C15" s="21">
        <v>5.548762559034224</v>
      </c>
      <c r="D15" s="21">
        <v>5.484316655999556</v>
      </c>
      <c r="E15" s="5">
        <v>5.1</v>
      </c>
      <c r="F15" s="7">
        <v>4.9</v>
      </c>
      <c r="G15" s="5">
        <v>4.9</v>
      </c>
      <c r="H15" s="5">
        <v>5.1</v>
      </c>
      <c r="I15" s="7">
        <v>5.2</v>
      </c>
      <c r="J15" s="5">
        <v>5.2</v>
      </c>
      <c r="K15" s="5">
        <v>5.9</v>
      </c>
      <c r="L15" s="5">
        <v>6</v>
      </c>
      <c r="M15" s="5">
        <v>5.7</v>
      </c>
      <c r="N15" s="5">
        <v>6.4</v>
      </c>
      <c r="O15" s="5">
        <v>6.4</v>
      </c>
      <c r="P15" s="5">
        <v>6.6</v>
      </c>
      <c r="Q15" s="5">
        <v>6.620005522201024</v>
      </c>
      <c r="R15" s="5">
        <v>5.532465043904054</v>
      </c>
      <c r="S15" s="5">
        <v>5.1639564168688</v>
      </c>
      <c r="T15" s="5">
        <v>6.0516033251659405</v>
      </c>
      <c r="U15" s="5">
        <v>5.458523197181322</v>
      </c>
      <c r="V15" s="30">
        <v>5.547401296240879</v>
      </c>
      <c r="W15" s="30">
        <v>5.620934970311333</v>
      </c>
      <c r="X15" s="30">
        <v>4.788742559703547</v>
      </c>
      <c r="Y15" s="30">
        <v>4.69120922228168</v>
      </c>
      <c r="Z15" s="30">
        <v>3.1104695248343903</v>
      </c>
      <c r="AA15" s="30">
        <v>4.924735627835739</v>
      </c>
      <c r="AB15" s="30">
        <v>4.7</v>
      </c>
      <c r="AC15" s="50">
        <v>4.048938753394067</v>
      </c>
      <c r="AD15" s="50">
        <v>5.756172958638643</v>
      </c>
      <c r="AE15" s="50">
        <v>5.112156499121986</v>
      </c>
      <c r="AF15" s="50">
        <v>4.652161142019442</v>
      </c>
      <c r="AG15" s="35">
        <v>4.287542091354427</v>
      </c>
      <c r="AH15" s="35">
        <v>4.260103639836846</v>
      </c>
      <c r="AI15" s="35">
        <v>3.8039611285776873</v>
      </c>
      <c r="AJ15" s="78">
        <v>3.623275486343875</v>
      </c>
      <c r="AK15" s="35">
        <v>2.8384336434639716</v>
      </c>
      <c r="AL15" s="35">
        <v>3.3522154684905763</v>
      </c>
      <c r="AM15" s="35">
        <v>3.232810345461481</v>
      </c>
      <c r="AN15" s="35">
        <v>4.526000120754771</v>
      </c>
      <c r="AO15" s="35">
        <v>3.796419086785478</v>
      </c>
      <c r="AP15" s="35">
        <v>4.690598002173687</v>
      </c>
    </row>
    <row r="16" spans="1:42" ht="14.25">
      <c r="A16" s="21" t="s">
        <v>58</v>
      </c>
      <c r="B16" s="21">
        <v>56.40879981203996</v>
      </c>
      <c r="C16" s="21">
        <v>50.43866204027094</v>
      </c>
      <c r="D16" s="21">
        <v>55.29600137313092</v>
      </c>
      <c r="E16" s="5">
        <v>56.9</v>
      </c>
      <c r="F16" s="7">
        <v>52.3</v>
      </c>
      <c r="G16" s="5">
        <v>51.5</v>
      </c>
      <c r="H16" s="5">
        <v>48.2</v>
      </c>
      <c r="I16" s="7">
        <v>46.2</v>
      </c>
      <c r="J16" s="5">
        <v>46.4</v>
      </c>
      <c r="K16" s="5">
        <v>42.7</v>
      </c>
      <c r="L16" s="5">
        <v>43.4</v>
      </c>
      <c r="M16" s="5">
        <v>42.7</v>
      </c>
      <c r="N16" s="5">
        <v>44.4</v>
      </c>
      <c r="O16" s="5">
        <v>44.9</v>
      </c>
      <c r="P16" s="5">
        <v>43.8</v>
      </c>
      <c r="Q16" s="5">
        <v>46.72785038965324</v>
      </c>
      <c r="R16" s="5">
        <v>59.20068081607383</v>
      </c>
      <c r="S16" s="5">
        <v>67.40845544065654</v>
      </c>
      <c r="T16" s="5">
        <v>64.18337621335955</v>
      </c>
      <c r="U16" s="5">
        <v>68.15390730714748</v>
      </c>
      <c r="V16" s="30">
        <v>71.10689889405394</v>
      </c>
      <c r="W16" s="30">
        <v>80.23099446687382</v>
      </c>
      <c r="X16" s="30">
        <v>85.44045680738088</v>
      </c>
      <c r="Y16" s="30">
        <v>81.47497696951311</v>
      </c>
      <c r="Z16" s="30">
        <v>76.6975636335315</v>
      </c>
      <c r="AA16" s="30">
        <v>82.64091854410992</v>
      </c>
      <c r="AB16" s="30">
        <v>88.3</v>
      </c>
      <c r="AC16" s="50">
        <v>106.30712265662383</v>
      </c>
      <c r="AD16" s="50">
        <v>79.76710997822116</v>
      </c>
      <c r="AE16" s="50">
        <v>99.01541836970443</v>
      </c>
      <c r="AF16" s="50">
        <v>106.04815570450405</v>
      </c>
      <c r="AG16" s="35">
        <v>119.79266989712711</v>
      </c>
      <c r="AH16" s="35">
        <v>108.08509651125023</v>
      </c>
      <c r="AI16" s="35">
        <v>114.36291528958955</v>
      </c>
      <c r="AJ16" s="78">
        <v>112.89203200258677</v>
      </c>
      <c r="AK16" s="35">
        <v>141.9222416312012</v>
      </c>
      <c r="AL16" s="35">
        <v>115.40383422268906</v>
      </c>
      <c r="AM16" s="35">
        <v>120.92438230530513</v>
      </c>
      <c r="AN16" s="35">
        <v>92.01808440376368</v>
      </c>
      <c r="AO16" s="35">
        <v>99.07184949126714</v>
      </c>
      <c r="AP16" s="35">
        <v>89.25699332541072</v>
      </c>
    </row>
    <row r="17" spans="1:42" ht="14.25">
      <c r="A17" s="21" t="s">
        <v>95</v>
      </c>
      <c r="B17" s="21"/>
      <c r="C17" s="21"/>
      <c r="D17" s="21"/>
      <c r="E17" s="50"/>
      <c r="F17" s="51"/>
      <c r="G17" s="50"/>
      <c r="H17" s="50"/>
      <c r="I17" s="51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30"/>
      <c r="W17" s="30"/>
      <c r="X17" s="30"/>
      <c r="Y17" s="30"/>
      <c r="Z17" s="30"/>
      <c r="AA17" s="30"/>
      <c r="AB17" s="30"/>
      <c r="AC17" s="50"/>
      <c r="AD17" s="50"/>
      <c r="AE17" s="50"/>
      <c r="AF17" s="50"/>
      <c r="AG17" s="35"/>
      <c r="AH17" s="35"/>
      <c r="AI17" s="35"/>
      <c r="AJ17" s="78"/>
      <c r="AK17" s="35"/>
      <c r="AL17" s="35"/>
      <c r="AM17" s="35"/>
      <c r="AN17" s="35"/>
      <c r="AO17" s="35">
        <v>61.57089732691615</v>
      </c>
      <c r="AP17" s="35">
        <v>57.578268221852824</v>
      </c>
    </row>
    <row r="18" spans="1:42" ht="14.25">
      <c r="A18" s="21" t="s">
        <v>59</v>
      </c>
      <c r="B18" s="21">
        <v>82.11514497322071</v>
      </c>
      <c r="C18" s="21">
        <v>80.59074341528787</v>
      </c>
      <c r="D18" s="21">
        <v>83.00621467965527</v>
      </c>
      <c r="E18" s="5">
        <v>93.1</v>
      </c>
      <c r="F18" s="7">
        <v>79.3</v>
      </c>
      <c r="G18" s="5">
        <v>81.8</v>
      </c>
      <c r="H18" s="5">
        <v>83.1</v>
      </c>
      <c r="I18" s="7">
        <v>83.1</v>
      </c>
      <c r="J18" s="5">
        <v>82.9</v>
      </c>
      <c r="K18" s="5">
        <v>81.9</v>
      </c>
      <c r="L18" s="5">
        <v>82.6</v>
      </c>
      <c r="M18" s="5">
        <v>82.4</v>
      </c>
      <c r="N18" s="5">
        <v>81.4</v>
      </c>
      <c r="O18" s="5">
        <v>81.9</v>
      </c>
      <c r="P18" s="5">
        <v>81.8</v>
      </c>
      <c r="Q18" s="5">
        <v>83.03348917079796</v>
      </c>
      <c r="R18" s="5">
        <v>78.936896763271</v>
      </c>
      <c r="S18" s="5">
        <v>80.83215901945451</v>
      </c>
      <c r="T18" s="5">
        <v>84.64084720488377</v>
      </c>
      <c r="U18" s="5">
        <v>84.75694702595109</v>
      </c>
      <c r="V18" s="30">
        <v>83.59344694813447</v>
      </c>
      <c r="W18" s="30">
        <v>82.34866115000334</v>
      </c>
      <c r="X18" s="30">
        <v>84.05298392613584</v>
      </c>
      <c r="Y18" s="30">
        <v>84.41459375059256</v>
      </c>
      <c r="Z18" s="30">
        <v>84.7898110986011</v>
      </c>
      <c r="AA18" s="30">
        <v>84.37193544049848</v>
      </c>
      <c r="AB18" s="30">
        <v>86.8</v>
      </c>
      <c r="AC18" s="50">
        <v>84.97667404932669</v>
      </c>
      <c r="AD18" s="50">
        <v>80.3554300838359</v>
      </c>
      <c r="AE18" s="50">
        <v>84.95764325057944</v>
      </c>
      <c r="AF18" s="50">
        <v>85.29725027959279</v>
      </c>
      <c r="AG18" s="35">
        <v>83.5410053520678</v>
      </c>
      <c r="AH18" s="35">
        <v>85.5437605075343</v>
      </c>
      <c r="AI18" s="35">
        <v>85.12813516398047</v>
      </c>
      <c r="AJ18" s="78">
        <v>77.84434729876794</v>
      </c>
      <c r="AK18" s="35">
        <v>81.06409088647887</v>
      </c>
      <c r="AL18" s="35">
        <v>80.12020376168417</v>
      </c>
      <c r="AM18" s="35">
        <v>79.76845715569483</v>
      </c>
      <c r="AN18" s="35">
        <v>80.15460359594404</v>
      </c>
      <c r="AO18" s="35">
        <v>78.90518549541582</v>
      </c>
      <c r="AP18" s="35">
        <v>77.49379556432125</v>
      </c>
    </row>
    <row r="19" spans="1:42" ht="14.25">
      <c r="A19" s="21" t="s">
        <v>60</v>
      </c>
      <c r="B19" s="21">
        <v>34.83996966210852</v>
      </c>
      <c r="C19" s="21">
        <v>34.597818656644215</v>
      </c>
      <c r="D19" s="21">
        <v>34.270985479336474</v>
      </c>
      <c r="E19" s="5">
        <v>35.8</v>
      </c>
      <c r="F19" s="7">
        <v>31.9</v>
      </c>
      <c r="G19" s="5">
        <v>33</v>
      </c>
      <c r="H19" s="5">
        <v>33.4</v>
      </c>
      <c r="I19" s="7">
        <v>32.3</v>
      </c>
      <c r="J19" s="5">
        <v>28.4</v>
      </c>
      <c r="K19" s="5">
        <v>29.3</v>
      </c>
      <c r="L19" s="5">
        <v>28.7</v>
      </c>
      <c r="M19" s="5">
        <v>33.4</v>
      </c>
      <c r="N19" s="5">
        <v>32.8</v>
      </c>
      <c r="O19" s="5">
        <v>32.5</v>
      </c>
      <c r="P19" s="5">
        <v>31.1</v>
      </c>
      <c r="Q19" s="5">
        <v>33.260396252556305</v>
      </c>
      <c r="R19" s="5">
        <v>31.598225559139436</v>
      </c>
      <c r="S19" s="5">
        <v>31.05126334251881</v>
      </c>
      <c r="T19" s="5">
        <v>29.881543914009267</v>
      </c>
      <c r="U19" s="5">
        <v>26.090718255367396</v>
      </c>
      <c r="V19" s="30">
        <v>24.979608387033196</v>
      </c>
      <c r="W19" s="30">
        <v>29.123926224217854</v>
      </c>
      <c r="X19" s="30">
        <v>29.731775934524773</v>
      </c>
      <c r="Y19" s="30">
        <v>31.980753563304493</v>
      </c>
      <c r="Z19" s="30">
        <v>28.978139203175278</v>
      </c>
      <c r="AA19" s="30">
        <v>28.82241481643744</v>
      </c>
      <c r="AB19" s="30">
        <v>28.6</v>
      </c>
      <c r="AC19" s="50">
        <v>28.594732061221666</v>
      </c>
      <c r="AD19" s="50">
        <v>26.34632568629149</v>
      </c>
      <c r="AE19" s="50">
        <v>25.010284015141735</v>
      </c>
      <c r="AF19" s="50">
        <v>23.917090578255422</v>
      </c>
      <c r="AG19" s="35">
        <v>23.520506808734087</v>
      </c>
      <c r="AH19" s="35">
        <v>28.385366972792735</v>
      </c>
      <c r="AI19" s="35">
        <v>21.061921064840668</v>
      </c>
      <c r="AJ19" s="78">
        <v>20.44997050680664</v>
      </c>
      <c r="AK19" s="35">
        <v>20.622886772200587</v>
      </c>
      <c r="AL19" s="35">
        <v>18.6592529365405</v>
      </c>
      <c r="AM19" s="35">
        <v>18.82280124732086</v>
      </c>
      <c r="AN19" s="35">
        <v>17.527622832976697</v>
      </c>
      <c r="AO19" s="35">
        <v>17.26850045178719</v>
      </c>
      <c r="AP19" s="35">
        <v>16.908760246086757</v>
      </c>
    </row>
    <row r="20" spans="1:42" ht="14.25">
      <c r="A20" s="21" t="s">
        <v>96</v>
      </c>
      <c r="B20" s="21"/>
      <c r="C20" s="21"/>
      <c r="D20" s="21"/>
      <c r="E20" s="50"/>
      <c r="F20" s="51"/>
      <c r="G20" s="50"/>
      <c r="H20" s="50"/>
      <c r="I20" s="51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30"/>
      <c r="W20" s="30"/>
      <c r="X20" s="30"/>
      <c r="Y20" s="30"/>
      <c r="Z20" s="30"/>
      <c r="AA20" s="30"/>
      <c r="AB20" s="30"/>
      <c r="AC20" s="50"/>
      <c r="AD20" s="50"/>
      <c r="AE20" s="50"/>
      <c r="AF20" s="50"/>
      <c r="AG20" s="35"/>
      <c r="AH20" s="35"/>
      <c r="AI20" s="35"/>
      <c r="AJ20" s="78"/>
      <c r="AK20" s="35"/>
      <c r="AL20" s="35"/>
      <c r="AM20" s="35"/>
      <c r="AN20" s="35"/>
      <c r="AO20" s="35">
        <v>31.9397448380156</v>
      </c>
      <c r="AP20" s="35">
        <v>35.288381034953126</v>
      </c>
    </row>
    <row r="21" spans="1:42" ht="14.25">
      <c r="A21" s="21" t="s">
        <v>97</v>
      </c>
      <c r="B21" s="21">
        <v>15.075249894358672</v>
      </c>
      <c r="C21" s="21">
        <v>15.786657848080637</v>
      </c>
      <c r="D21" s="21">
        <v>14.83171239496334</v>
      </c>
      <c r="E21" s="5">
        <v>17.7</v>
      </c>
      <c r="F21" s="7">
        <v>19.3</v>
      </c>
      <c r="G21" s="5">
        <v>22.5</v>
      </c>
      <c r="H21" s="5">
        <v>20.9</v>
      </c>
      <c r="I21" s="7">
        <v>23.4</v>
      </c>
      <c r="J21" s="5">
        <v>22.6</v>
      </c>
      <c r="K21" s="5">
        <v>25.6</v>
      </c>
      <c r="L21" s="5">
        <v>29.9</v>
      </c>
      <c r="M21" s="5">
        <v>31</v>
      </c>
      <c r="N21" s="5">
        <v>32.1</v>
      </c>
      <c r="O21" s="5">
        <v>33.6</v>
      </c>
      <c r="P21" s="5">
        <v>31.7</v>
      </c>
      <c r="Q21" s="5">
        <v>33.612480653979624</v>
      </c>
      <c r="R21" s="5">
        <v>34.23198581209516</v>
      </c>
      <c r="S21" s="5">
        <v>34.54442024665061</v>
      </c>
      <c r="T21" s="5">
        <v>29.572494186464716</v>
      </c>
      <c r="U21" s="5">
        <v>31.97076370105411</v>
      </c>
      <c r="V21" s="30">
        <v>28.523878367943777</v>
      </c>
      <c r="W21" s="30">
        <v>28.148620843620325</v>
      </c>
      <c r="X21" s="30">
        <v>29.709520479388633</v>
      </c>
      <c r="Y21" s="30">
        <v>33.47456036208718</v>
      </c>
      <c r="Z21" s="30">
        <v>28.57663943162213</v>
      </c>
      <c r="AA21" s="30">
        <v>32.92451046863829</v>
      </c>
      <c r="AB21" s="30">
        <v>27.2</v>
      </c>
      <c r="AC21" s="50">
        <v>24.66329532662556</v>
      </c>
      <c r="AD21" s="50">
        <v>23.44760259676982</v>
      </c>
      <c r="AE21" s="50">
        <v>25.248530054313427</v>
      </c>
      <c r="AF21" s="50">
        <v>26.205992467341144</v>
      </c>
      <c r="AG21" s="35">
        <v>30.03717349582185</v>
      </c>
      <c r="AH21" s="35">
        <v>26.781869309190466</v>
      </c>
      <c r="AI21" s="35">
        <v>24.31934101153771</v>
      </c>
      <c r="AJ21" s="78">
        <v>31.598257396028302</v>
      </c>
      <c r="AK21" s="35">
        <v>32.049904051471586</v>
      </c>
      <c r="AL21" s="35">
        <v>40.90006319328126</v>
      </c>
      <c r="AM21" s="35">
        <v>39.85063268059208</v>
      </c>
      <c r="AN21" s="35">
        <v>38.95145145342618</v>
      </c>
      <c r="AO21" s="35">
        <v>42.028202166144474</v>
      </c>
      <c r="AP21" s="35">
        <v>38.89144269913747</v>
      </c>
    </row>
    <row r="22" spans="1:42" ht="14.25">
      <c r="A22" s="127" t="s">
        <v>61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55"/>
      <c r="AD22" s="55"/>
      <c r="AE22" s="55"/>
      <c r="AF22" s="55"/>
      <c r="AG22" s="55"/>
      <c r="AH22" s="55"/>
      <c r="AI22" s="55"/>
      <c r="AJ22" s="90"/>
      <c r="AK22" s="55"/>
      <c r="AL22" s="55"/>
      <c r="AM22" s="55"/>
      <c r="AN22" s="55"/>
      <c r="AO22" s="55"/>
      <c r="AP22" s="55"/>
    </row>
    <row r="23" spans="1:42" ht="14.25">
      <c r="A23" s="21" t="s">
        <v>62</v>
      </c>
      <c r="B23" s="21">
        <v>2.2771240388164347</v>
      </c>
      <c r="C23" s="21">
        <v>2.070137717485363</v>
      </c>
      <c r="D23" s="21">
        <v>1.8530530582501106</v>
      </c>
      <c r="E23" s="5">
        <v>1.9</v>
      </c>
      <c r="F23" s="7">
        <v>2.7</v>
      </c>
      <c r="G23" s="5">
        <v>2.4</v>
      </c>
      <c r="H23" s="5">
        <v>2.2</v>
      </c>
      <c r="I23" s="7">
        <v>2.1</v>
      </c>
      <c r="J23" s="5">
        <v>1.9</v>
      </c>
      <c r="K23" s="5">
        <v>1.7</v>
      </c>
      <c r="L23" s="5">
        <v>1.9</v>
      </c>
      <c r="M23" s="5">
        <v>1.7</v>
      </c>
      <c r="N23" s="5">
        <v>1.8</v>
      </c>
      <c r="O23" s="5">
        <v>1.7</v>
      </c>
      <c r="P23" s="5">
        <v>1.6</v>
      </c>
      <c r="Q23" s="5">
        <v>1.0730009445895636</v>
      </c>
      <c r="R23" s="5">
        <v>1.2700447411456544</v>
      </c>
      <c r="S23" s="5">
        <v>1.612938008829602</v>
      </c>
      <c r="T23" s="33">
        <v>1.7398828374626474</v>
      </c>
      <c r="U23" s="5">
        <v>1.8864102710583073</v>
      </c>
      <c r="V23" s="5">
        <v>2.065067564889623</v>
      </c>
      <c r="W23" s="5">
        <v>1.6334047313412794</v>
      </c>
      <c r="X23" s="5">
        <v>2.076715020064144</v>
      </c>
      <c r="Y23" s="35">
        <v>2.2393424198697245</v>
      </c>
      <c r="Z23" s="35">
        <v>2.1074578981538004</v>
      </c>
      <c r="AA23" s="35">
        <v>1.767637005490984</v>
      </c>
      <c r="AB23" s="35">
        <v>1.9</v>
      </c>
      <c r="AC23" s="50">
        <v>1.960789654183765</v>
      </c>
      <c r="AD23" s="33">
        <v>2.4336622823881147</v>
      </c>
      <c r="AE23" s="33">
        <v>2.452313438704974</v>
      </c>
      <c r="AF23" s="33">
        <v>2.533397642999726</v>
      </c>
      <c r="AG23" s="57">
        <v>2.5316165582857746</v>
      </c>
      <c r="AH23" s="57">
        <v>3.064462164305311</v>
      </c>
      <c r="AI23" s="89">
        <v>2.764802795279352</v>
      </c>
      <c r="AJ23" s="78">
        <v>2.9667515772447706</v>
      </c>
      <c r="AK23" s="89">
        <v>2.9715509164578795</v>
      </c>
      <c r="AL23" s="89">
        <v>4.657298219318827</v>
      </c>
      <c r="AM23" s="89">
        <v>4.33294524610721</v>
      </c>
      <c r="AN23" s="89">
        <v>4.517459049092768</v>
      </c>
      <c r="AO23" s="89">
        <v>4.786329043180009</v>
      </c>
      <c r="AP23" s="89">
        <v>4.854869549973931</v>
      </c>
    </row>
    <row r="24" spans="1:42" ht="14.25">
      <c r="A24" s="21" t="s">
        <v>63</v>
      </c>
      <c r="B24" s="21">
        <v>11.923999184938873</v>
      </c>
      <c r="C24" s="21">
        <v>12.0737278598414</v>
      </c>
      <c r="D24" s="21">
        <v>10.902577887250947</v>
      </c>
      <c r="E24" s="5">
        <v>10.5</v>
      </c>
      <c r="F24" s="7">
        <v>14.1</v>
      </c>
      <c r="G24" s="5">
        <v>13.1</v>
      </c>
      <c r="H24" s="5">
        <v>12</v>
      </c>
      <c r="I24" s="7">
        <v>11.2</v>
      </c>
      <c r="J24" s="5">
        <v>9.8</v>
      </c>
      <c r="K24" s="5">
        <v>9.2</v>
      </c>
      <c r="L24" s="5">
        <v>10</v>
      </c>
      <c r="M24" s="5">
        <v>8.8</v>
      </c>
      <c r="N24" s="5">
        <v>10.1</v>
      </c>
      <c r="O24" s="5">
        <v>9.6</v>
      </c>
      <c r="P24" s="5">
        <v>8.9</v>
      </c>
      <c r="Q24" s="5">
        <v>6.193310632673658</v>
      </c>
      <c r="R24" s="5">
        <v>7.5088922350008955</v>
      </c>
      <c r="S24" s="5">
        <v>9.545979323709798</v>
      </c>
      <c r="T24" s="5">
        <v>10.21294965148251</v>
      </c>
      <c r="U24" s="5">
        <v>11.206128616890842</v>
      </c>
      <c r="V24" s="5">
        <v>12.04402792114016</v>
      </c>
      <c r="W24" s="5">
        <v>9.347211707732958</v>
      </c>
      <c r="X24" s="5">
        <v>11.742511659507144</v>
      </c>
      <c r="Y24" s="35">
        <v>12.483767866537251</v>
      </c>
      <c r="Z24" s="35">
        <v>11.760616483893145</v>
      </c>
      <c r="AA24" s="35">
        <v>9.940022863398701</v>
      </c>
      <c r="AB24" s="35">
        <v>11</v>
      </c>
      <c r="AC24" s="50">
        <v>11.775501892639914</v>
      </c>
      <c r="AD24" s="33">
        <v>14.533737149350198</v>
      </c>
      <c r="AE24" s="33">
        <v>14.35795419213509</v>
      </c>
      <c r="AF24" s="33">
        <v>14.811564038312392</v>
      </c>
      <c r="AG24" s="57">
        <v>15.006709532980306</v>
      </c>
      <c r="AH24" s="57">
        <v>17.038373100670736</v>
      </c>
      <c r="AI24" s="89">
        <v>16.480498275216103</v>
      </c>
      <c r="AJ24" s="78">
        <v>17.861255451592825</v>
      </c>
      <c r="AK24" s="89">
        <v>17.829691778079958</v>
      </c>
      <c r="AL24" s="89">
        <v>19.231975326585612</v>
      </c>
      <c r="AM24" s="89">
        <v>18.95521223045208</v>
      </c>
      <c r="AN24" s="89">
        <v>19.706006508248606</v>
      </c>
      <c r="AO24" s="89">
        <v>20.73018686275271</v>
      </c>
      <c r="AP24" s="89">
        <v>22.071404087743947</v>
      </c>
    </row>
    <row r="25" spans="1:42" ht="14.25">
      <c r="A25" s="24" t="s">
        <v>64</v>
      </c>
      <c r="B25" s="21">
        <v>10.596804670163808</v>
      </c>
      <c r="C25" s="21">
        <v>9.398182088166688</v>
      </c>
      <c r="D25" s="21">
        <v>8.938468601465035</v>
      </c>
      <c r="E25" s="5">
        <v>9.1</v>
      </c>
      <c r="F25" s="7">
        <v>7.9</v>
      </c>
      <c r="G25" s="5">
        <v>9.1</v>
      </c>
      <c r="H25" s="5">
        <v>8.6</v>
      </c>
      <c r="I25" s="7">
        <v>9.2</v>
      </c>
      <c r="J25" s="5">
        <v>10.3</v>
      </c>
      <c r="K25" s="5">
        <v>10.3</v>
      </c>
      <c r="L25" s="5">
        <v>10.2</v>
      </c>
      <c r="M25" s="5">
        <v>10.4</v>
      </c>
      <c r="N25" s="5">
        <v>10.1</v>
      </c>
      <c r="O25" s="5">
        <v>9.9</v>
      </c>
      <c r="P25" s="5">
        <v>9.5</v>
      </c>
      <c r="Q25" s="5">
        <v>8.813878149202464</v>
      </c>
      <c r="R25" s="5">
        <v>9.753560030454196</v>
      </c>
      <c r="S25" s="5">
        <v>9.671478864511489</v>
      </c>
      <c r="T25" s="5">
        <v>9.547699969234245</v>
      </c>
      <c r="U25" s="5">
        <v>9.03465057685644</v>
      </c>
      <c r="V25" s="5">
        <v>9.178725431785177</v>
      </c>
      <c r="W25" s="5">
        <v>8.807058066896314</v>
      </c>
      <c r="X25" s="5">
        <v>9.020567507173839</v>
      </c>
      <c r="Y25" s="35">
        <v>8.912298231721161</v>
      </c>
      <c r="Z25" s="35">
        <v>9.90960968906916</v>
      </c>
      <c r="AA25" s="35">
        <v>8.760932687420752</v>
      </c>
      <c r="AB25" s="35">
        <v>8.6</v>
      </c>
      <c r="AC25" s="50">
        <v>8.301032017616294</v>
      </c>
      <c r="AD25" s="33">
        <v>9.215899341338742</v>
      </c>
      <c r="AE25" s="33">
        <v>9.005838173534702</v>
      </c>
      <c r="AF25" s="33">
        <v>8.694420258364447</v>
      </c>
      <c r="AG25" s="57">
        <v>8.463927877172708</v>
      </c>
      <c r="AH25" s="57">
        <v>9.254659167931163</v>
      </c>
      <c r="AI25" s="89">
        <v>9.1</v>
      </c>
      <c r="AJ25" s="78">
        <v>8.73900685703483</v>
      </c>
      <c r="AK25" s="89">
        <v>8.677731457484748</v>
      </c>
      <c r="AL25" s="89">
        <v>9.191848132898883</v>
      </c>
      <c r="AM25" s="89">
        <v>9.50770219832207</v>
      </c>
      <c r="AN25" s="89">
        <v>9.089437646040636</v>
      </c>
      <c r="AO25" s="89">
        <v>9.582450878675457</v>
      </c>
      <c r="AP25" s="89">
        <v>9.439860452070928</v>
      </c>
    </row>
    <row r="26" spans="1:42" ht="14.25">
      <c r="A26" s="21" t="s">
        <v>65</v>
      </c>
      <c r="B26" s="21">
        <v>16.753457640614457</v>
      </c>
      <c r="C26" s="21">
        <v>16.6206011361804</v>
      </c>
      <c r="D26" s="21">
        <v>16.196389648050765</v>
      </c>
      <c r="E26" s="5">
        <v>15.7</v>
      </c>
      <c r="F26" s="7">
        <v>16.1</v>
      </c>
      <c r="G26" s="5">
        <v>15.7</v>
      </c>
      <c r="H26" s="5">
        <v>15.4</v>
      </c>
      <c r="I26" s="7">
        <v>15</v>
      </c>
      <c r="J26" s="5">
        <v>15.4</v>
      </c>
      <c r="K26" s="5">
        <v>15.2</v>
      </c>
      <c r="L26" s="5">
        <v>14.8</v>
      </c>
      <c r="M26" s="5">
        <v>14.3</v>
      </c>
      <c r="N26" s="5">
        <v>14.7</v>
      </c>
      <c r="O26" s="5">
        <v>14.6</v>
      </c>
      <c r="P26" s="5">
        <v>14.3</v>
      </c>
      <c r="Q26" s="5">
        <v>14.231262319754961</v>
      </c>
      <c r="R26" s="5">
        <v>14.710204240357408</v>
      </c>
      <c r="S26" s="5">
        <v>14.526430458569106</v>
      </c>
      <c r="T26" s="5">
        <v>14.453433694906092</v>
      </c>
      <c r="U26" s="5">
        <v>14.219588540266276</v>
      </c>
      <c r="V26" s="5">
        <v>14.90733932872679</v>
      </c>
      <c r="W26" s="5">
        <v>14.58503617447785</v>
      </c>
      <c r="X26" s="5">
        <v>14.32531253687021</v>
      </c>
      <c r="Y26" s="35">
        <v>14.514657445978616</v>
      </c>
      <c r="Z26" s="35">
        <v>15.216420596767865</v>
      </c>
      <c r="AA26" s="35">
        <v>14.324144684754463</v>
      </c>
      <c r="AB26" s="35">
        <v>13.9</v>
      </c>
      <c r="AC26" s="50">
        <v>13.783810033475842</v>
      </c>
      <c r="AD26" s="33">
        <v>14.310014799027906</v>
      </c>
      <c r="AE26" s="33">
        <v>14.24026139548316</v>
      </c>
      <c r="AF26" s="33">
        <v>13.94623395787182</v>
      </c>
      <c r="AG26" s="57">
        <v>13.807016253071458</v>
      </c>
      <c r="AH26" s="57">
        <v>14.298511480533335</v>
      </c>
      <c r="AI26" s="89">
        <v>14.140763434487472</v>
      </c>
      <c r="AJ26" s="78">
        <v>13.970859980607692</v>
      </c>
      <c r="AK26" s="89">
        <v>13.82005041815856</v>
      </c>
      <c r="AL26" s="89">
        <v>13.654236300227208</v>
      </c>
      <c r="AM26" s="89">
        <v>13.417698207775741</v>
      </c>
      <c r="AN26" s="89">
        <v>13.488225251045924</v>
      </c>
      <c r="AO26" s="89">
        <v>14.437011741375667</v>
      </c>
      <c r="AP26" s="89">
        <v>14.040719531443635</v>
      </c>
    </row>
    <row r="27" spans="1:42" ht="14.25">
      <c r="A27" s="21" t="s">
        <v>66</v>
      </c>
      <c r="B27" s="21">
        <v>4.123659790927636</v>
      </c>
      <c r="C27" s="21">
        <v>3.3505701142386033</v>
      </c>
      <c r="D27" s="21">
        <v>3.1570735806351427</v>
      </c>
      <c r="E27" s="5">
        <v>3.9</v>
      </c>
      <c r="F27" s="7">
        <v>3.7</v>
      </c>
      <c r="G27" s="5">
        <v>3.6</v>
      </c>
      <c r="H27" s="5">
        <v>3.3</v>
      </c>
      <c r="I27" s="7">
        <v>3.2</v>
      </c>
      <c r="J27" s="5">
        <v>3.7</v>
      </c>
      <c r="K27" s="5">
        <v>3.6</v>
      </c>
      <c r="L27" s="5">
        <v>3.6</v>
      </c>
      <c r="M27" s="5">
        <v>3.7</v>
      </c>
      <c r="N27" s="5">
        <v>3.6</v>
      </c>
      <c r="O27" s="5">
        <v>3.5</v>
      </c>
      <c r="P27" s="5">
        <v>3.3</v>
      </c>
      <c r="Q27" s="5">
        <v>3.3646821280375416</v>
      </c>
      <c r="R27" s="5">
        <v>3.517236792808824</v>
      </c>
      <c r="S27" s="5">
        <v>3.549289143649358</v>
      </c>
      <c r="T27" s="5">
        <v>3.5200559083816154</v>
      </c>
      <c r="U27" s="5">
        <v>3.3739204213954634</v>
      </c>
      <c r="V27" s="5">
        <v>3.1602968276280405</v>
      </c>
      <c r="W27" s="5">
        <v>3.3437436692413343</v>
      </c>
      <c r="X27" s="5">
        <v>3.3985676419092457</v>
      </c>
      <c r="Y27" s="35">
        <v>3.374200009633817</v>
      </c>
      <c r="Z27" s="35">
        <v>3.6301641902512847</v>
      </c>
      <c r="AA27" s="35">
        <v>3.5641327067589117</v>
      </c>
      <c r="AB27" s="35">
        <v>3.4</v>
      </c>
      <c r="AC27" s="50">
        <v>3.2877334947744834</v>
      </c>
      <c r="AD27" s="33">
        <v>3.3485472506558174</v>
      </c>
      <c r="AE27" s="33">
        <v>3.2654439291124224</v>
      </c>
      <c r="AF27" s="33">
        <v>3.275588659844111</v>
      </c>
      <c r="AG27" s="57">
        <v>3.171528213835209</v>
      </c>
      <c r="AH27" s="57">
        <v>3.239891112197979</v>
      </c>
      <c r="AI27" s="89">
        <v>3.3213055133773857</v>
      </c>
      <c r="AJ27" s="78">
        <v>3.3088179152236656</v>
      </c>
      <c r="AK27" s="89">
        <v>3.3273968952446227</v>
      </c>
      <c r="AL27" s="89">
        <v>3.2579491644247143</v>
      </c>
      <c r="AM27" s="89">
        <v>3.2603955995558653</v>
      </c>
      <c r="AN27" s="89">
        <v>3.1064595800461574</v>
      </c>
      <c r="AO27" s="89">
        <v>3.776851066857577</v>
      </c>
      <c r="AP27" s="89">
        <v>3.6391490996715894</v>
      </c>
    </row>
    <row r="28" spans="1:42" ht="14.25">
      <c r="A28" s="21" t="s">
        <v>67</v>
      </c>
      <c r="B28" s="21">
        <v>80.71470963827872</v>
      </c>
      <c r="C28" s="21">
        <v>81.52585487972954</v>
      </c>
      <c r="D28" s="21">
        <v>82.22977056882252</v>
      </c>
      <c r="E28" s="5">
        <v>82.1</v>
      </c>
      <c r="F28" s="7">
        <v>79.4</v>
      </c>
      <c r="G28" s="5">
        <v>78.6</v>
      </c>
      <c r="H28" s="5">
        <v>80.5</v>
      </c>
      <c r="I28" s="7">
        <v>81.1</v>
      </c>
      <c r="J28" s="5">
        <v>80.9</v>
      </c>
      <c r="K28" s="5">
        <v>82</v>
      </c>
      <c r="L28" s="5">
        <v>81.1</v>
      </c>
      <c r="M28" s="5">
        <v>83.1</v>
      </c>
      <c r="N28" s="5">
        <v>80.7</v>
      </c>
      <c r="O28" s="5">
        <v>81.1</v>
      </c>
      <c r="P28" s="5">
        <v>81.5</v>
      </c>
      <c r="Q28" s="5">
        <v>85.07007952708507</v>
      </c>
      <c r="R28" s="5">
        <v>82.4915508739067</v>
      </c>
      <c r="S28" s="5">
        <v>81.09690315066679</v>
      </c>
      <c r="T28" s="5">
        <v>79.65338492334403</v>
      </c>
      <c r="U28" s="5">
        <v>78.4028008232744</v>
      </c>
      <c r="V28" s="5">
        <v>77.74345653105073</v>
      </c>
      <c r="W28" s="5">
        <v>81.10177035993712</v>
      </c>
      <c r="X28" s="5">
        <v>78.3724121533971</v>
      </c>
      <c r="Y28" s="35">
        <v>77.0669064901797</v>
      </c>
      <c r="Z28" s="35">
        <v>76.71856512419701</v>
      </c>
      <c r="AA28" s="35">
        <v>79.6635039143801</v>
      </c>
      <c r="AB28" s="35">
        <v>78.2</v>
      </c>
      <c r="AC28" s="50">
        <v>77.65751115228537</v>
      </c>
      <c r="AD28" s="33">
        <v>72.28596494001815</v>
      </c>
      <c r="AE28" s="33">
        <v>72.47950251583094</v>
      </c>
      <c r="AF28" s="33">
        <v>72.84329093396322</v>
      </c>
      <c r="AG28" s="57">
        <v>72.67878798706045</v>
      </c>
      <c r="AH28" s="57">
        <v>67.0123776611358</v>
      </c>
      <c r="AI28" s="89">
        <v>69.68362433426589</v>
      </c>
      <c r="AJ28" s="78">
        <v>67.1078093244075</v>
      </c>
      <c r="AK28" s="89">
        <v>66.7047251959171</v>
      </c>
      <c r="AL28" s="89">
        <v>66.45256448860187</v>
      </c>
      <c r="AM28" s="89">
        <v>67.70014489559986</v>
      </c>
      <c r="AN28" s="89">
        <v>65.57540845470506</v>
      </c>
      <c r="AO28" s="89">
        <v>65.78672578237592</v>
      </c>
      <c r="AP28" s="89">
        <v>62.542947115227236</v>
      </c>
    </row>
    <row r="29" spans="1:42" ht="14.25">
      <c r="A29" s="21" t="s">
        <v>68</v>
      </c>
      <c r="B29" s="21">
        <v>49.24703833317535</v>
      </c>
      <c r="C29" s="21">
        <v>48.79295511763964</v>
      </c>
      <c r="D29" s="21">
        <v>49.29253937609333</v>
      </c>
      <c r="E29" s="5">
        <v>49.4</v>
      </c>
      <c r="F29" s="7">
        <v>43.6</v>
      </c>
      <c r="G29" s="5">
        <v>46</v>
      </c>
      <c r="H29" s="5">
        <v>46.2</v>
      </c>
      <c r="I29" s="7">
        <v>46.8</v>
      </c>
      <c r="J29" s="5">
        <v>49.1</v>
      </c>
      <c r="K29" s="5">
        <v>49.9</v>
      </c>
      <c r="L29" s="5">
        <v>48.9</v>
      </c>
      <c r="M29" s="5">
        <v>49.9</v>
      </c>
      <c r="N29" s="5">
        <v>49</v>
      </c>
      <c r="O29" s="5">
        <v>48.2</v>
      </c>
      <c r="P29" s="5">
        <v>48.5</v>
      </c>
      <c r="Q29" s="5">
        <v>48.41833778845794</v>
      </c>
      <c r="R29" s="5">
        <v>45.295121253702256</v>
      </c>
      <c r="S29" s="5">
        <v>45.588439881104186</v>
      </c>
      <c r="T29" s="5">
        <v>45.57579052011205</v>
      </c>
      <c r="U29" s="5">
        <v>44.95454920688581</v>
      </c>
      <c r="V29" s="5">
        <v>42.49382559966926</v>
      </c>
      <c r="W29" s="5">
        <v>42.87300798884542</v>
      </c>
      <c r="X29" s="5">
        <v>41.7360222278256</v>
      </c>
      <c r="Y29" s="35">
        <v>41.210227203692426</v>
      </c>
      <c r="Z29" s="35">
        <v>42.58719720835995</v>
      </c>
      <c r="AA29" s="35">
        <v>40.579194441978125</v>
      </c>
      <c r="AB29" s="35">
        <v>39.2</v>
      </c>
      <c r="AC29" s="50">
        <v>39.52200510080795</v>
      </c>
      <c r="AD29" s="33">
        <v>35.16870543553311</v>
      </c>
      <c r="AE29" s="33">
        <v>34.54673316871938</v>
      </c>
      <c r="AF29" s="33">
        <v>36.50213790126319</v>
      </c>
      <c r="AG29" s="57">
        <v>36.741705799747116</v>
      </c>
      <c r="AH29" s="57">
        <v>36.845167815562874</v>
      </c>
      <c r="AI29" s="89">
        <v>37.466344903484206</v>
      </c>
      <c r="AJ29" s="78">
        <v>37.04305015748089</v>
      </c>
      <c r="AK29" s="89">
        <v>37.80605265730183</v>
      </c>
      <c r="AL29" s="89">
        <v>37.31246165288803</v>
      </c>
      <c r="AM29" s="89">
        <v>38.68351163863443</v>
      </c>
      <c r="AN29" s="89">
        <v>36.072118868984894</v>
      </c>
      <c r="AO29" s="89">
        <v>36.57781206185733</v>
      </c>
      <c r="AP29" s="89">
        <v>30.076611938867458</v>
      </c>
    </row>
    <row r="30" spans="1:42" ht="14.25">
      <c r="A30" s="127" t="s">
        <v>69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22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55"/>
      <c r="AD30" s="55"/>
      <c r="AE30" s="55"/>
      <c r="AF30" s="55"/>
      <c r="AG30" s="55"/>
      <c r="AH30" s="55"/>
      <c r="AI30" s="55"/>
      <c r="AJ30" s="90"/>
      <c r="AK30" s="55"/>
      <c r="AL30" s="55"/>
      <c r="AM30" s="55"/>
      <c r="AN30" s="55"/>
      <c r="AO30" s="55">
        <v>0</v>
      </c>
      <c r="AP30" s="55"/>
    </row>
    <row r="31" spans="1:42" ht="14.25">
      <c r="A31" s="21" t="s">
        <v>70</v>
      </c>
      <c r="B31" s="21">
        <v>13.770805046229242</v>
      </c>
      <c r="C31" s="21">
        <v>11.04264012284393</v>
      </c>
      <c r="D31" s="21">
        <v>9.837895422990742</v>
      </c>
      <c r="E31" s="5">
        <v>5.2</v>
      </c>
      <c r="F31" s="7">
        <v>9.9</v>
      </c>
      <c r="G31" s="5">
        <v>11.6</v>
      </c>
      <c r="H31" s="5">
        <v>6</v>
      </c>
      <c r="I31" s="7">
        <v>8.1</v>
      </c>
      <c r="J31" s="5">
        <v>9.1</v>
      </c>
      <c r="K31" s="5">
        <v>10.4</v>
      </c>
      <c r="L31" s="5">
        <v>3.6</v>
      </c>
      <c r="M31" s="5">
        <v>2.3</v>
      </c>
      <c r="N31" s="5">
        <v>5.7</v>
      </c>
      <c r="O31" s="5">
        <v>6.8</v>
      </c>
      <c r="P31" s="5">
        <v>5.5</v>
      </c>
      <c r="Q31" s="5">
        <v>5.925465894140959</v>
      </c>
      <c r="R31" s="5">
        <v>4.928516255949926</v>
      </c>
      <c r="S31" s="5">
        <v>6.5941812513192115</v>
      </c>
      <c r="T31" s="5">
        <v>4.3028775971872575</v>
      </c>
      <c r="U31" s="26">
        <v>3.6278142349491413</v>
      </c>
      <c r="V31" s="29">
        <v>7.1798666633415955</v>
      </c>
      <c r="W31" s="25">
        <v>8.937379781102408</v>
      </c>
      <c r="X31" s="25">
        <v>7.588872055553905</v>
      </c>
      <c r="Y31" s="25">
        <v>3.9805804205552437</v>
      </c>
      <c r="Z31" s="25">
        <v>2.9663700124933667</v>
      </c>
      <c r="AA31" s="25">
        <v>5.332717126857752</v>
      </c>
      <c r="AB31" s="25">
        <v>6.4</v>
      </c>
      <c r="AC31" s="50">
        <v>2.4264259008413185</v>
      </c>
      <c r="AD31" s="33">
        <v>-0.6683808044732665</v>
      </c>
      <c r="AE31" s="33">
        <v>2.8418363292840394</v>
      </c>
      <c r="AF31" s="33">
        <v>0.630968321618216</v>
      </c>
      <c r="AG31" s="57">
        <v>2</v>
      </c>
      <c r="AH31" s="57">
        <v>6.6</v>
      </c>
      <c r="AI31" s="89">
        <v>1.9732428567459017</v>
      </c>
      <c r="AJ31" s="78">
        <v>2.4541753502809693</v>
      </c>
      <c r="AK31" s="89">
        <v>-0.592791447446649</v>
      </c>
      <c r="AL31" s="89">
        <v>-0.18602928218820267</v>
      </c>
      <c r="AM31" s="89">
        <v>-5.711786722260294</v>
      </c>
      <c r="AN31" s="89">
        <v>-10.150929795783558</v>
      </c>
      <c r="AO31" s="89">
        <v>-7.774397836320053</v>
      </c>
      <c r="AP31" s="89">
        <v>-2.4818121365755172</v>
      </c>
    </row>
    <row r="32" spans="1:42" ht="14.25">
      <c r="A32" s="21" t="s">
        <v>85</v>
      </c>
      <c r="B32" s="21"/>
      <c r="C32" s="21"/>
      <c r="D32" s="21"/>
      <c r="E32" s="5"/>
      <c r="F32" s="7"/>
      <c r="G32" s="5"/>
      <c r="H32" s="5"/>
      <c r="I32" s="7"/>
      <c r="J32" s="5"/>
      <c r="K32" s="5"/>
      <c r="L32" s="5"/>
      <c r="M32" s="5"/>
      <c r="N32" s="5"/>
      <c r="O32" s="5"/>
      <c r="P32" s="5"/>
      <c r="Q32" s="5"/>
      <c r="R32" s="5"/>
      <c r="S32" s="26">
        <v>299.5</v>
      </c>
      <c r="T32" s="26">
        <v>317.5158249299878</v>
      </c>
      <c r="U32" s="26">
        <v>637</v>
      </c>
      <c r="V32" s="26">
        <v>215.2</v>
      </c>
      <c r="W32" s="26">
        <v>180.4791291668422</v>
      </c>
      <c r="X32" s="26">
        <v>192.98585842326804</v>
      </c>
      <c r="Y32" s="25">
        <v>191.84775749820312</v>
      </c>
      <c r="Z32" s="25">
        <v>202.1170520839301</v>
      </c>
      <c r="AA32" s="25">
        <v>252.75975650065786</v>
      </c>
      <c r="AB32" s="25">
        <v>254</v>
      </c>
      <c r="AC32" s="50">
        <v>254.67753095379345</v>
      </c>
      <c r="AD32" s="33">
        <v>240.7640201526239</v>
      </c>
      <c r="AE32" s="33">
        <v>226.20679460733774</v>
      </c>
      <c r="AF32" s="33">
        <v>221.438459806172</v>
      </c>
      <c r="AG32" s="57">
        <v>268.943700682071</v>
      </c>
      <c r="AH32" s="57">
        <v>365.36277783825903</v>
      </c>
      <c r="AI32" s="89">
        <v>224.73237676126269</v>
      </c>
      <c r="AJ32" s="78">
        <v>250.54065134045982</v>
      </c>
      <c r="AK32" s="89">
        <v>215.88009006314587</v>
      </c>
      <c r="AL32" s="89">
        <v>227.47393645878938</v>
      </c>
      <c r="AM32" s="89">
        <v>274.05810489582615</v>
      </c>
      <c r="AN32" s="89">
        <v>273.57925839676346</v>
      </c>
      <c r="AO32" s="89">
        <v>234</v>
      </c>
      <c r="AP32" s="89">
        <v>290.54370399978666</v>
      </c>
    </row>
    <row r="33" spans="1:42" ht="14.25">
      <c r="A33" s="21" t="s">
        <v>86</v>
      </c>
      <c r="B33" s="21"/>
      <c r="C33" s="21"/>
      <c r="D33" s="21"/>
      <c r="E33" s="5"/>
      <c r="F33" s="7"/>
      <c r="G33" s="5"/>
      <c r="H33" s="5"/>
      <c r="I33" s="7"/>
      <c r="J33" s="5"/>
      <c r="K33" s="5"/>
      <c r="L33" s="5"/>
      <c r="M33" s="5"/>
      <c r="N33" s="5"/>
      <c r="O33" s="5"/>
      <c r="P33" s="5"/>
      <c r="Q33" s="5"/>
      <c r="R33" s="5"/>
      <c r="S33" s="26">
        <v>224.7</v>
      </c>
      <c r="T33" s="26">
        <v>219.85546575678973</v>
      </c>
      <c r="U33" s="26">
        <v>222</v>
      </c>
      <c r="V33" s="32">
        <v>174</v>
      </c>
      <c r="W33" s="38">
        <v>164.27684580336532</v>
      </c>
      <c r="X33" s="38">
        <v>146.3</v>
      </c>
      <c r="Y33" s="25">
        <v>129.29323148145804</v>
      </c>
      <c r="Z33" s="25">
        <v>134.68261506198516</v>
      </c>
      <c r="AA33" s="25">
        <v>175.5082314162409</v>
      </c>
      <c r="AB33" s="25">
        <v>159.1</v>
      </c>
      <c r="AC33" s="50">
        <v>161.3500682455317</v>
      </c>
      <c r="AD33" s="33">
        <v>159.16240510695673</v>
      </c>
      <c r="AE33" s="33">
        <v>157.40592624279</v>
      </c>
      <c r="AF33" s="33">
        <v>143.602777611917</v>
      </c>
      <c r="AG33" s="57">
        <v>147.058871090167</v>
      </c>
      <c r="AH33" s="57">
        <v>154.629007075708</v>
      </c>
      <c r="AI33" s="89">
        <v>130.87993419876386</v>
      </c>
      <c r="AJ33" s="78">
        <v>154.7600749221266</v>
      </c>
      <c r="AK33" s="89">
        <v>136.8236652077855</v>
      </c>
      <c r="AL33" s="89">
        <v>154.48136094676906</v>
      </c>
      <c r="AM33" s="89">
        <v>129.84755497382687</v>
      </c>
      <c r="AN33" s="89">
        <v>127.62572456364252</v>
      </c>
      <c r="AO33" s="89">
        <v>114.59526331093734</v>
      </c>
      <c r="AP33" s="89">
        <v>136.3396278081563</v>
      </c>
    </row>
    <row r="34" spans="1:42" ht="14.25">
      <c r="A34" s="21" t="s">
        <v>87</v>
      </c>
      <c r="B34" s="21">
        <v>46.2889357010495</v>
      </c>
      <c r="C34" s="21">
        <v>54.16201578244267</v>
      </c>
      <c r="D34" s="21">
        <v>53.95150673631205</v>
      </c>
      <c r="E34" s="5">
        <v>57.6</v>
      </c>
      <c r="F34" s="7">
        <v>53</v>
      </c>
      <c r="G34" s="5">
        <v>57.3</v>
      </c>
      <c r="H34" s="5">
        <v>46.8</v>
      </c>
      <c r="I34" s="7">
        <v>45.8</v>
      </c>
      <c r="J34" s="5">
        <v>43.9</v>
      </c>
      <c r="K34" s="5">
        <v>42.8</v>
      </c>
      <c r="L34" s="5">
        <v>42.3</v>
      </c>
      <c r="M34" s="5">
        <v>42.5</v>
      </c>
      <c r="N34" s="5">
        <v>43.3</v>
      </c>
      <c r="O34" s="5">
        <v>44</v>
      </c>
      <c r="P34" s="5">
        <v>43.7</v>
      </c>
      <c r="Q34" s="5">
        <v>46.728207068477325</v>
      </c>
      <c r="R34" s="5">
        <v>49.40191514757844</v>
      </c>
      <c r="S34" s="26">
        <v>32.680336016765985</v>
      </c>
      <c r="T34" s="26">
        <v>33.494529029316496</v>
      </c>
      <c r="U34" s="26">
        <v>35.341155538527616</v>
      </c>
      <c r="V34" s="31">
        <v>35.35666099238122</v>
      </c>
      <c r="W34" s="37">
        <v>36.25694845905835</v>
      </c>
      <c r="X34" s="37">
        <v>33.7</v>
      </c>
      <c r="Y34" s="37">
        <v>35.4</v>
      </c>
      <c r="Z34" s="37">
        <v>37.8751936339704</v>
      </c>
      <c r="AA34" s="37">
        <v>36.38905599761546</v>
      </c>
      <c r="AB34" s="37">
        <v>34.128188416777085</v>
      </c>
      <c r="AC34" s="50">
        <v>39.53160781615398</v>
      </c>
      <c r="AD34" s="32">
        <v>35.89857481159116</v>
      </c>
      <c r="AE34" s="32">
        <v>38.071797228887334</v>
      </c>
      <c r="AF34" s="32">
        <v>38.32852753349821</v>
      </c>
      <c r="AG34" s="57">
        <v>41.73526695253442</v>
      </c>
      <c r="AH34" s="57">
        <v>40.6621793655606</v>
      </c>
      <c r="AI34" s="89">
        <v>40.73721786006839</v>
      </c>
      <c r="AJ34" s="78">
        <v>40.6539685948206</v>
      </c>
      <c r="AK34" s="89">
        <v>42.29127457191238</v>
      </c>
      <c r="AL34" s="89">
        <v>43.4228249309831</v>
      </c>
      <c r="AM34" s="89">
        <v>40.97205848635223</v>
      </c>
      <c r="AN34" s="89">
        <v>38.37630502904719</v>
      </c>
      <c r="AO34" s="89">
        <v>37.40913146448695</v>
      </c>
      <c r="AP34" s="89">
        <v>37.71343352525255</v>
      </c>
    </row>
    <row r="35" spans="1:42" ht="14.25">
      <c r="A35" s="21" t="s">
        <v>71</v>
      </c>
      <c r="B35" s="21">
        <v>16.222889945983248</v>
      </c>
      <c r="C35" s="21">
        <v>15.105534227592385</v>
      </c>
      <c r="D35" s="21">
        <v>14.181959975042597</v>
      </c>
      <c r="E35" s="5">
        <v>16.7</v>
      </c>
      <c r="F35" s="7">
        <v>15.8</v>
      </c>
      <c r="G35" s="5">
        <v>18.4</v>
      </c>
      <c r="H35" s="5">
        <v>16.4</v>
      </c>
      <c r="I35" s="7">
        <v>18.1</v>
      </c>
      <c r="J35" s="5">
        <v>17</v>
      </c>
      <c r="K35" s="5">
        <v>17.6</v>
      </c>
      <c r="L35" s="5">
        <v>20.9</v>
      </c>
      <c r="M35" s="5">
        <v>20.4</v>
      </c>
      <c r="N35" s="5">
        <v>19.1</v>
      </c>
      <c r="O35" s="5">
        <v>20</v>
      </c>
      <c r="P35" s="5">
        <v>23</v>
      </c>
      <c r="Q35" s="5">
        <v>23.00119219939547</v>
      </c>
      <c r="R35" s="5">
        <v>23.598431195580275</v>
      </c>
      <c r="S35" s="5">
        <v>21.861811750128172</v>
      </c>
      <c r="T35" s="5">
        <v>22.277864673075094</v>
      </c>
      <c r="U35" s="5">
        <v>21.531452775014866</v>
      </c>
      <c r="V35" s="29">
        <v>20.300513611</v>
      </c>
      <c r="W35" s="25">
        <v>21.251598695256256</v>
      </c>
      <c r="X35" s="25">
        <v>20.730334164102214</v>
      </c>
      <c r="Y35" s="25">
        <v>20.351910524554253</v>
      </c>
      <c r="Z35" s="25">
        <v>24.528679441541566</v>
      </c>
      <c r="AA35" s="25">
        <v>23.594503499839714</v>
      </c>
      <c r="AB35" s="25">
        <v>24.7</v>
      </c>
      <c r="AC35" s="50">
        <v>26.71821766334737</v>
      </c>
      <c r="AD35" s="33">
        <v>24.962614455026248</v>
      </c>
      <c r="AE35" s="33">
        <v>25.056581596761852</v>
      </c>
      <c r="AF35" s="33">
        <v>25.60039087485755</v>
      </c>
      <c r="AG35" s="57">
        <v>24.9942505921703</v>
      </c>
      <c r="AH35" s="57">
        <v>25.8748525342766</v>
      </c>
      <c r="AI35" s="89">
        <v>26.859520992359766</v>
      </c>
      <c r="AJ35" s="78">
        <v>26.81093724898535</v>
      </c>
      <c r="AK35" s="89">
        <v>29.965824956454725</v>
      </c>
      <c r="AL35" s="89">
        <v>26.906491336254586</v>
      </c>
      <c r="AM35" s="89">
        <v>28.055818902932845</v>
      </c>
      <c r="AN35" s="89">
        <v>24.37236345350609</v>
      </c>
      <c r="AO35" s="89">
        <v>20.32500740458751</v>
      </c>
      <c r="AP35" s="89">
        <v>20.131287899956348</v>
      </c>
    </row>
    <row r="36" spans="1:42" ht="14.25">
      <c r="A36" s="21" t="s">
        <v>72</v>
      </c>
      <c r="B36" s="21">
        <v>2.629217611033135E-05</v>
      </c>
      <c r="C36" s="21">
        <v>1.0072543939139869E-05</v>
      </c>
      <c r="D36" s="21">
        <v>9.971308189884543E-06</v>
      </c>
      <c r="E36" s="5">
        <v>0</v>
      </c>
      <c r="F36" s="7">
        <v>0</v>
      </c>
      <c r="G36" s="5">
        <v>0</v>
      </c>
      <c r="H36" s="5">
        <v>0</v>
      </c>
      <c r="I36" s="7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0.00017178574676875947</v>
      </c>
      <c r="R36" s="5">
        <v>0.48571498956591086</v>
      </c>
      <c r="S36" s="5">
        <v>0.0001644584965360262</v>
      </c>
      <c r="T36" s="5">
        <v>0.0004016667376133774</v>
      </c>
      <c r="U36" s="5">
        <v>6.66296145575066E-06</v>
      </c>
      <c r="V36" s="5">
        <v>0</v>
      </c>
      <c r="W36" s="5">
        <v>0</v>
      </c>
      <c r="X36" s="5">
        <v>0</v>
      </c>
      <c r="Y36" s="25">
        <v>0.00016190587286329185</v>
      </c>
      <c r="Z36" s="25">
        <v>0.00015481408091885546</v>
      </c>
      <c r="AA36" s="25">
        <v>0.00015052077850707165</v>
      </c>
      <c r="AB36" s="25">
        <v>0</v>
      </c>
      <c r="AC36" s="50">
        <v>0.8322264992336443</v>
      </c>
      <c r="AD36" s="33">
        <v>0.9142941000335416</v>
      </c>
      <c r="AE36" s="33">
        <v>0.5158392989431436</v>
      </c>
      <c r="AF36" s="33">
        <v>0.5128129030391124</v>
      </c>
      <c r="AG36" s="57">
        <v>0.673018096548136</v>
      </c>
      <c r="AH36" s="57">
        <v>0.520961744221795</v>
      </c>
      <c r="AI36" s="89">
        <v>0.48139158526616527</v>
      </c>
      <c r="AJ36" s="78">
        <v>0.5638833539261022</v>
      </c>
      <c r="AK36" s="89">
        <v>0.5924118500492156</v>
      </c>
      <c r="AL36" s="89">
        <v>1.0418412632737108</v>
      </c>
      <c r="AM36" s="89">
        <v>1.8876473441614563</v>
      </c>
      <c r="AN36" s="89">
        <v>0.7779827501421619</v>
      </c>
      <c r="AO36" s="89">
        <v>0.6182648521523884</v>
      </c>
      <c r="AP36" s="89">
        <v>0.6555167962416083</v>
      </c>
    </row>
    <row r="37" spans="1:42" ht="14.25">
      <c r="A37" s="21" t="s">
        <v>73</v>
      </c>
      <c r="B37" s="21">
        <v>96.72755347719892</v>
      </c>
      <c r="C37" s="21">
        <v>87.3147055018432</v>
      </c>
      <c r="D37" s="21">
        <v>89.87426489688859</v>
      </c>
      <c r="E37" s="29">
        <v>100.80337752018474</v>
      </c>
      <c r="F37" s="29">
        <v>99.62843173174952</v>
      </c>
      <c r="G37" s="29">
        <v>97.35459263285166</v>
      </c>
      <c r="H37" s="29">
        <v>86.95298776132583</v>
      </c>
      <c r="I37" s="29">
        <v>89.51811973816359</v>
      </c>
      <c r="J37" s="29">
        <v>92.1990387347662</v>
      </c>
      <c r="K37" s="29">
        <v>90.94390986855497</v>
      </c>
      <c r="L37" s="29">
        <v>100.51467784242689</v>
      </c>
      <c r="M37" s="29">
        <v>95.23538362003633</v>
      </c>
      <c r="N37" s="29">
        <v>96.9524193267534</v>
      </c>
      <c r="O37" s="29">
        <v>94.35508838730964</v>
      </c>
      <c r="P37" s="29">
        <v>95.24694454352726</v>
      </c>
      <c r="Q37" s="29">
        <v>95.56025168879134</v>
      </c>
      <c r="R37" s="29">
        <v>92.30476925384342</v>
      </c>
      <c r="S37" s="29">
        <v>94.0054802082208</v>
      </c>
      <c r="T37" s="29">
        <v>92.94986469132971</v>
      </c>
      <c r="U37" s="29">
        <v>95.18463623684875</v>
      </c>
      <c r="V37" s="29">
        <v>93.86177655953168</v>
      </c>
      <c r="W37" s="29">
        <v>96.9251055339168</v>
      </c>
      <c r="X37" s="29">
        <v>99.01011000266443</v>
      </c>
      <c r="Y37" s="25">
        <v>95.16300362132505</v>
      </c>
      <c r="Z37" s="25">
        <v>94.14907153040072</v>
      </c>
      <c r="AA37" s="37">
        <v>94.25676647873537</v>
      </c>
      <c r="AB37" s="37">
        <v>95.34781718180116</v>
      </c>
      <c r="AC37" s="50">
        <v>95.3733283466988</v>
      </c>
      <c r="AD37" s="50">
        <v>94.2852827126789</v>
      </c>
      <c r="AE37" s="50">
        <v>96.24660581285725</v>
      </c>
      <c r="AF37" s="50">
        <v>97.46026434619796</v>
      </c>
      <c r="AG37" s="50">
        <v>94.04610570999114</v>
      </c>
      <c r="AH37" s="50">
        <v>93.3780717304051</v>
      </c>
      <c r="AI37" s="50">
        <v>93.8382579046294</v>
      </c>
      <c r="AJ37" s="78">
        <v>90.46416895387797</v>
      </c>
      <c r="AK37" s="50">
        <v>91.82592118874959</v>
      </c>
      <c r="AL37" s="50">
        <v>96.61080957182598</v>
      </c>
      <c r="AM37" s="50">
        <v>95.91324723875164</v>
      </c>
      <c r="AN37" s="50">
        <v>93.10963837386743</v>
      </c>
      <c r="AO37" s="50">
        <v>82.64913110387079</v>
      </c>
      <c r="AP37" s="50">
        <v>83.54698795172636</v>
      </c>
    </row>
    <row r="38" spans="1:42" ht="14.25">
      <c r="A38" s="127" t="s">
        <v>74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22"/>
      <c r="S38" s="22"/>
      <c r="T38" s="23"/>
      <c r="U38" s="23"/>
      <c r="V38" s="23"/>
      <c r="W38" s="23"/>
      <c r="X38" s="23"/>
      <c r="Y38" s="23"/>
      <c r="Z38" s="23"/>
      <c r="AA38" s="23"/>
      <c r="AB38" s="23"/>
      <c r="AC38" s="55"/>
      <c r="AD38" s="55"/>
      <c r="AE38" s="55"/>
      <c r="AF38" s="55"/>
      <c r="AG38" s="55"/>
      <c r="AH38" s="55"/>
      <c r="AI38" s="55"/>
      <c r="AJ38" s="90"/>
      <c r="AK38" s="55"/>
      <c r="AL38" s="55"/>
      <c r="AM38" s="55"/>
      <c r="AN38" s="55"/>
      <c r="AO38" s="55">
        <v>0</v>
      </c>
      <c r="AP38" s="55">
        <v>0</v>
      </c>
    </row>
    <row r="39" spans="1:42" ht="14.25">
      <c r="A39" s="21" t="s">
        <v>75</v>
      </c>
      <c r="B39" s="21">
        <v>-12.581954425061973</v>
      </c>
      <c r="C39" s="21">
        <v>-1.5034138501899692</v>
      </c>
      <c r="D39" s="21">
        <v>-4.871960183235235</v>
      </c>
      <c r="E39" s="5">
        <v>-1.8</v>
      </c>
      <c r="F39" s="7">
        <v>-5.5</v>
      </c>
      <c r="G39" s="5">
        <v>-7.1</v>
      </c>
      <c r="H39" s="5">
        <v>-7.9</v>
      </c>
      <c r="I39" s="7">
        <v>-5.7</v>
      </c>
      <c r="J39" s="5">
        <v>-6.7</v>
      </c>
      <c r="K39" s="5">
        <v>-1.8</v>
      </c>
      <c r="L39" s="5">
        <v>-6.3</v>
      </c>
      <c r="M39" s="5">
        <v>-7</v>
      </c>
      <c r="N39" s="5">
        <v>-7.4</v>
      </c>
      <c r="O39" s="5">
        <v>-6.1</v>
      </c>
      <c r="P39" s="5">
        <v>-7.2</v>
      </c>
      <c r="Q39" s="5">
        <v>-7.83582261233949</v>
      </c>
      <c r="R39" s="5">
        <v>-4.48386712219525</v>
      </c>
      <c r="S39" s="5">
        <v>-6.112867786427</v>
      </c>
      <c r="T39" s="5">
        <v>-10.1</v>
      </c>
      <c r="U39" s="5">
        <v>-5.559501029114346</v>
      </c>
      <c r="V39" s="5">
        <v>-7.1</v>
      </c>
      <c r="W39" s="5">
        <v>-8.6</v>
      </c>
      <c r="X39" s="5">
        <v>-5.260324309881454</v>
      </c>
      <c r="Y39" s="5">
        <v>-4.8</v>
      </c>
      <c r="Z39" s="5">
        <v>-3.421395807781955</v>
      </c>
      <c r="AA39" s="5">
        <v>-6.600774729682053</v>
      </c>
      <c r="AB39" s="5">
        <v>-7.3</v>
      </c>
      <c r="AC39" s="50">
        <v>-4.358265735468125</v>
      </c>
      <c r="AD39" s="32">
        <v>-3.219906876453873</v>
      </c>
      <c r="AE39" s="32">
        <v>-4.749246815797146</v>
      </c>
      <c r="AF39" s="32">
        <v>-5.279788022624079</v>
      </c>
      <c r="AG39" s="57">
        <v>-4.309764441745923</v>
      </c>
      <c r="AH39" s="57">
        <v>2.06411945574307</v>
      </c>
      <c r="AI39" s="89">
        <v>-4.420607202555719</v>
      </c>
      <c r="AJ39" s="78">
        <v>-6.352429579920231</v>
      </c>
      <c r="AK39" s="89">
        <v>-0.5739507444044248</v>
      </c>
      <c r="AL39" s="89">
        <v>-4.530167908531897</v>
      </c>
      <c r="AM39" s="89">
        <v>-5.545710881026879</v>
      </c>
      <c r="AN39" s="89">
        <v>-1.500842141395018</v>
      </c>
      <c r="AO39" s="89">
        <v>1</v>
      </c>
      <c r="AP39" s="89">
        <v>-0.1</v>
      </c>
    </row>
    <row r="40" spans="1:42" ht="14.25">
      <c r="A40" s="21" t="s">
        <v>76</v>
      </c>
      <c r="B40" s="21">
        <v>10.966620653188986</v>
      </c>
      <c r="C40" s="21">
        <v>12.684514800938926</v>
      </c>
      <c r="D40" s="21">
        <v>16.18364318641205</v>
      </c>
      <c r="E40" s="5">
        <v>29.5</v>
      </c>
      <c r="F40" s="7">
        <v>27.1</v>
      </c>
      <c r="G40" s="5">
        <v>32.6</v>
      </c>
      <c r="H40" s="5">
        <v>38.7</v>
      </c>
      <c r="I40" s="7">
        <v>47.7</v>
      </c>
      <c r="J40" s="5">
        <v>51</v>
      </c>
      <c r="K40" s="5">
        <v>55.7</v>
      </c>
      <c r="L40" s="5">
        <v>46.1</v>
      </c>
      <c r="M40" s="5">
        <v>38.8</v>
      </c>
      <c r="N40" s="5">
        <v>43.5</v>
      </c>
      <c r="O40" s="5">
        <v>42.5</v>
      </c>
      <c r="P40" s="5">
        <v>44.1</v>
      </c>
      <c r="Q40" s="5">
        <v>46.728207068477325</v>
      </c>
      <c r="R40" s="5">
        <v>49.40191514757844</v>
      </c>
      <c r="S40" s="5">
        <v>45.382980717669376</v>
      </c>
      <c r="T40" s="5">
        <v>38.42831588720603</v>
      </c>
      <c r="U40" s="5">
        <v>39.45307867026112</v>
      </c>
      <c r="V40" s="5">
        <v>40.99321671888219</v>
      </c>
      <c r="W40" s="5">
        <v>46.45527853926141</v>
      </c>
      <c r="X40" s="5">
        <v>51.30190794711259</v>
      </c>
      <c r="Y40" s="5">
        <v>45.17885415081423</v>
      </c>
      <c r="Z40" s="5">
        <v>43.59738898213946</v>
      </c>
      <c r="AA40" s="5">
        <v>46.83358651365926</v>
      </c>
      <c r="AB40" s="5">
        <v>44.3</v>
      </c>
      <c r="AC40" s="50">
        <v>41.7644464004184</v>
      </c>
      <c r="AD40" s="33">
        <v>37.024297840824936</v>
      </c>
      <c r="AE40" s="33">
        <v>37.712557106347546</v>
      </c>
      <c r="AF40" s="33">
        <v>42.345320692889985</v>
      </c>
      <c r="AG40" s="57">
        <v>32.76322589845775</v>
      </c>
      <c r="AH40" s="57">
        <v>26.50604796666402</v>
      </c>
      <c r="AI40" s="89">
        <v>31.535732930642528</v>
      </c>
      <c r="AJ40" s="78">
        <v>33.253216085687164</v>
      </c>
      <c r="AK40" s="89">
        <v>34.87168660787781</v>
      </c>
      <c r="AL40" s="89">
        <v>33.6</v>
      </c>
      <c r="AM40" s="89">
        <v>31.818850868493946</v>
      </c>
      <c r="AN40" s="89">
        <v>34.31012553411976</v>
      </c>
      <c r="AO40" s="89">
        <v>35.6827919893972</v>
      </c>
      <c r="AP40" s="89">
        <v>62.81431736971894</v>
      </c>
    </row>
    <row r="41" spans="1:42" ht="14.25">
      <c r="A41" s="21" t="s">
        <v>77</v>
      </c>
      <c r="B41" s="21">
        <v>79.37628022550109</v>
      </c>
      <c r="C41" s="21">
        <v>84.84261022512874</v>
      </c>
      <c r="D41" s="21">
        <v>82.57769684494362</v>
      </c>
      <c r="E41" s="5">
        <v>84.7</v>
      </c>
      <c r="F41" s="7">
        <v>83.2</v>
      </c>
      <c r="G41" s="5">
        <v>82.1</v>
      </c>
      <c r="H41" s="5">
        <v>86.1</v>
      </c>
      <c r="I41" s="7">
        <v>81.7</v>
      </c>
      <c r="J41" s="5">
        <v>81.1</v>
      </c>
      <c r="K41" s="5">
        <v>82.3</v>
      </c>
      <c r="L41" s="5">
        <v>81.6</v>
      </c>
      <c r="M41" s="5">
        <v>81.6</v>
      </c>
      <c r="N41" s="5">
        <v>82.3</v>
      </c>
      <c r="O41" s="5">
        <v>82.6</v>
      </c>
      <c r="P41" s="5">
        <v>79.8</v>
      </c>
      <c r="Q41" s="5">
        <v>80.38420632821482</v>
      </c>
      <c r="R41" s="5">
        <v>76.54890382923524</v>
      </c>
      <c r="S41" s="5">
        <v>82.02621413349563</v>
      </c>
      <c r="T41" s="5">
        <v>88.08466729664816</v>
      </c>
      <c r="U41" s="5">
        <v>91.2359972131819</v>
      </c>
      <c r="V41" s="5">
        <v>90.97355020736416</v>
      </c>
      <c r="W41" s="5">
        <v>90.96608442065865</v>
      </c>
      <c r="X41" s="5">
        <v>83.64932082318063</v>
      </c>
      <c r="Y41" s="5">
        <v>81.76380940275249</v>
      </c>
      <c r="Z41" s="5">
        <v>84.35226999050086</v>
      </c>
      <c r="AA41" s="5">
        <v>83.03454064851769</v>
      </c>
      <c r="AB41" s="5">
        <v>83.2</v>
      </c>
      <c r="AC41" s="50">
        <v>88.49805775938783</v>
      </c>
      <c r="AD41" s="33">
        <v>87.78828411130661</v>
      </c>
      <c r="AE41" s="33">
        <v>85.33140293778257</v>
      </c>
      <c r="AF41" s="33">
        <v>87.23886560412849</v>
      </c>
      <c r="AG41" s="57">
        <v>91.97063687856114</v>
      </c>
      <c r="AH41" s="57">
        <v>87.43167400506282</v>
      </c>
      <c r="AI41" s="89">
        <v>86.65098542276597</v>
      </c>
      <c r="AJ41" s="78">
        <v>88.20599008112542</v>
      </c>
      <c r="AK41" s="89">
        <v>89.06815712327005</v>
      </c>
      <c r="AL41" s="89">
        <v>98.0755938697369</v>
      </c>
      <c r="AM41" s="89">
        <v>92.23765747974353</v>
      </c>
      <c r="AN41" s="89">
        <v>93.05606765631306</v>
      </c>
      <c r="AO41" s="89">
        <v>94.40084394532079</v>
      </c>
      <c r="AP41" s="89">
        <v>92.17639704891761</v>
      </c>
    </row>
    <row r="43" spans="30:39" ht="14.25"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</row>
    <row r="44" spans="30:39" ht="14.25"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38:40" ht="14.25">
      <c r="AL45" s="16"/>
      <c r="AM45" s="16"/>
      <c r="AN45" s="16"/>
    </row>
  </sheetData>
  <sheetProtection/>
  <mergeCells count="15">
    <mergeCell ref="A38:Q38"/>
    <mergeCell ref="V2:Y2"/>
    <mergeCell ref="R2:U2"/>
    <mergeCell ref="A4:Q4"/>
    <mergeCell ref="B2:E2"/>
    <mergeCell ref="F2:I2"/>
    <mergeCell ref="J2:M2"/>
    <mergeCell ref="N2:Q2"/>
    <mergeCell ref="A12:Q12"/>
    <mergeCell ref="AD2:AG2"/>
    <mergeCell ref="A22:Q22"/>
    <mergeCell ref="Z2:AC2"/>
    <mergeCell ref="AH2:AK2"/>
    <mergeCell ref="A30:Q30"/>
    <mergeCell ref="AL2:AO2"/>
  </mergeCells>
  <printOptions/>
  <pageMargins left="0.7" right="0.7" top="0.75" bottom="0.75" header="0.3" footer="0.3"/>
  <pageSetup horizontalDpi="600" verticalDpi="600" orientation="portrait" scale="48" r:id="rId1"/>
  <headerFooter>
    <oddHeader>&amp;C 
</oddHeader>
    <oddFooter>&amp;C&amp;"arial,Bold"&amp;K000099BNR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NBR</dc:creator>
  <cp:keywords/>
  <dc:description/>
  <cp:lastModifiedBy>Sheilla Rukundo Muhongayire</cp:lastModifiedBy>
  <cp:lastPrinted>2018-05-10T14:59:12Z</cp:lastPrinted>
  <dcterms:created xsi:type="dcterms:W3CDTF">2018-03-05T09:23:40Z</dcterms:created>
  <dcterms:modified xsi:type="dcterms:W3CDTF">2024-05-29T07:24:57Z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1d1e5ee4-3951-4ad7-9267-35e457453fd4</vt:lpwstr>
  </property>
  <property fmtid="{D5CDD505-2E9C-101B-9397-08002B2CF9AE}" pid="3" name="Classification">
    <vt:lpwstr>RESTRICTED</vt:lpwstr>
  </property>
</Properties>
</file>