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8940" firstSheet="1" activeTab="1"/>
  </bookViews>
  <sheets>
    <sheet name="S1. Selected data" sheetId="1" state="hidden" r:id="rId1"/>
    <sheet name="Pension_Access data by gender" sheetId="2" r:id="rId2"/>
    <sheet name="FSIs" sheetId="3" state="hidden" r:id="rId3"/>
    <sheet name="Sheet1" sheetId="4" state="hidden" r:id="rId4"/>
  </sheets>
  <externalReferences>
    <externalReference r:id="rId7"/>
  </externalReference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<sst xmlns="http://schemas.openxmlformats.org/spreadsheetml/2006/main" count="193" uniqueCount="149">
  <si>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</si>
  <si>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</si>
  <si>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</si>
  <si>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</si>
  <si>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</si>
  <si>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</si>
  <si>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</si>
  <si>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</si>
  <si>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</si>
  <si>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</si>
  <si>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</si>
  <si>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</si>
  <si>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</si>
  <si>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</si>
  <si>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</si>
  <si>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</si>
  <si>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</si>
  <si>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</si>
  <si>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</si>
  <si>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</si>
  <si>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</si>
  <si>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</si>
  <si>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</si>
  <si>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</si>
  <si>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</si>
  <si>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</si>
  <si>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</si>
  <si>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</si>
  <si>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</si>
  <si>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</si>
  <si>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</si>
  <si>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</si>
  <si>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</si>
  <si>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</si>
  <si>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</si>
  <si>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</si>
  <si>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</si>
  <si>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</si>
  <si>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</si>
  <si>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</si>
  <si>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</si>
  <si>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</si>
  <si>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</si>
  <si>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</si>
  <si>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</si>
  <si>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</si>
  <si>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</si>
  <si>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</si>
  <si>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</si>
  <si>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</si>
  <si>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</si>
  <si>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</si>
  <si>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</si>
  <si>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</si>
  <si>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</si>
  <si>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</si>
  <si>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</si>
  <si>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</si>
  <si>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</si>
  <si>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</si>
  <si>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</si>
  <si>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</si>
  <si>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CITY OF KIGALI</t>
  </si>
  <si>
    <t>NORTHERN PROVINCE</t>
  </si>
  <si>
    <t>EASTERN PROVINCE</t>
  </si>
  <si>
    <t>WESTERN PROVINCE</t>
  </si>
  <si>
    <t>SOUTHERN PROVINCE</t>
  </si>
  <si>
    <t>Period</t>
  </si>
  <si>
    <t>Female</t>
  </si>
  <si>
    <t>Male</t>
  </si>
  <si>
    <t>Total</t>
  </si>
  <si>
    <t>PERIOD</t>
  </si>
  <si>
    <t xml:space="preserve">NATIONAL BANK OF RWANDA </t>
  </si>
  <si>
    <t>PENSION DATA</t>
  </si>
  <si>
    <t>Number of beneficiaries (Mandatory)</t>
  </si>
  <si>
    <t>Number of contributors (Mandatory)</t>
  </si>
  <si>
    <t xml:space="preserve">160,462   </t>
  </si>
  <si>
    <t xml:space="preserve">340,145   </t>
  </si>
  <si>
    <t xml:space="preserve">500,607   </t>
  </si>
  <si>
    <t xml:space="preserve">16,783   </t>
  </si>
  <si>
    <t xml:space="preserve">                      22,869   </t>
  </si>
  <si>
    <t xml:space="preserve">39,652   </t>
  </si>
  <si>
    <t xml:space="preserve">                           161,818   </t>
  </si>
  <si>
    <t xml:space="preserve">         337,881   </t>
  </si>
  <si>
    <t xml:space="preserve">                   16,754   </t>
  </si>
  <si>
    <t xml:space="preserve">                      24,297   </t>
  </si>
  <si>
    <t xml:space="preserve">499,699   </t>
  </si>
  <si>
    <t xml:space="preserve">41,051   </t>
  </si>
  <si>
    <t xml:space="preserve">                                                          193,305   </t>
  </si>
  <si>
    <t xml:space="preserve">            402,197   </t>
  </si>
  <si>
    <t xml:space="preserve">                  595,502   </t>
  </si>
  <si>
    <t xml:space="preserve">                   17,459   </t>
  </si>
  <si>
    <t xml:space="preserve">                      25,085   </t>
  </si>
  <si>
    <t xml:space="preserve">42,544   </t>
  </si>
  <si>
    <t>Table 01:Number of contributors and Beneficiaries by gender(RSSB)</t>
  </si>
  <si>
    <t>Number of contributors</t>
  </si>
  <si>
    <t>Number of beneficiaries (Pension +All  categories of beneficiaries)</t>
  </si>
  <si>
    <t xml:space="preserve">Total </t>
  </si>
  <si>
    <t xml:space="preserve">Private Pension contributors vs Beneficiaries by gender </t>
  </si>
  <si>
    <t>    15,961</t>
  </si>
  <si>
    <t>12,46</t>
  </si>
  <si>
    <t>Table 02:Number of Pension Branches by Province</t>
  </si>
  <si>
    <t>Table 03:Number of private Pension beneficiaries and contributors</t>
  </si>
  <si>
    <t xml:space="preserve">                   233,715   </t>
  </si>
  <si>
    <t xml:space="preserve">         465,326   </t>
  </si>
  <si>
    <t xml:space="preserve">                  699,041   </t>
  </si>
  <si>
    <t xml:space="preserve">                   18,840   </t>
  </si>
  <si>
    <t xml:space="preserve">                      26,669   </t>
  </si>
  <si>
    <t xml:space="preserve">              45,509   </t>
  </si>
  <si>
    <t xml:space="preserve">           20,328        </t>
  </si>
  <si>
    <t xml:space="preserve">        42,725   </t>
  </si>
  <si>
    <t xml:space="preserve">63,053                    </t>
  </si>
  <si>
    <t xml:space="preserve">  703                   </t>
  </si>
  <si>
    <t xml:space="preserve">3,508                         </t>
  </si>
  <si>
    <t>   332,082</t>
  </si>
  <si>
    <t>17,832 </t>
  </si>
  <si>
    <t>43,629  </t>
  </si>
  <si>
    <t xml:space="preserve">           21,175     </t>
  </si>
  <si>
    <t xml:space="preserve">        44,069  </t>
  </si>
  <si>
    <t xml:space="preserve">                             883 </t>
  </si>
  <si>
    <t xml:space="preserve">           1,607 </t>
  </si>
  <si>
    <t>Table 04:Number of contributors and Beneficiaries by gender(Long Term Saving Scheme -EJO HEZA)</t>
  </si>
  <si>
    <t>Number of contributors (Voluntary)</t>
  </si>
  <si>
    <t>Number of beneficiaries (Voluntary)</t>
  </si>
  <si>
    <t>            </t>
  </si>
  <si>
    <t xml:space="preserve">                                                                              984,185   </t>
  </si>
  <si>
    <t xml:space="preserve">                              969,064   </t>
  </si>
  <si>
    <t xml:space="preserve">                                                         218,523 </t>
  </si>
  <si>
    <t xml:space="preserve">                  786,364 </t>
  </si>
  <si>
    <t xml:space="preserve">                   453,338   </t>
  </si>
  <si>
    <t xml:space="preserve">                              20,302    </t>
  </si>
  <si>
    <t xml:space="preserve">                                    28,891    </t>
  </si>
  <si>
    <t xml:space="preserve">                      49,193 </t>
  </si>
  <si>
    <t xml:space="preserve">                                          226,101   </t>
  </si>
  <si>
    <t xml:space="preserve">           409,615   </t>
  </si>
  <si>
    <t xml:space="preserve">               635,716   </t>
  </si>
  <si>
    <t xml:space="preserve">                       19,755   </t>
  </si>
  <si>
    <t xml:space="preserve">                    28,968   </t>
  </si>
  <si>
    <t xml:space="preserve">            48,723   </t>
  </si>
  <si>
    <t>               1,223,287</t>
  </si>
  <si>
    <t>            1,190,080</t>
  </si>
  <si>
    <t xml:space="preserve">                      2,413,367 </t>
  </si>
  <si>
    <t xml:space="preserve">                            1,079 </t>
  </si>
  <si>
    <t xml:space="preserve">   243,198   </t>
  </si>
  <si>
    <t xml:space="preserve"> 443,811   </t>
  </si>
  <si>
    <t> 20,744</t>
  </si>
  <si>
    <t>  30,089</t>
  </si>
  <si>
    <t> 50,833</t>
  </si>
  <si>
    <t>FINANCIAL SECTOR DEVELOPMENT  &amp;  INCLUSION DEPARTMENT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</si>
</sst>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_(* #,##0.0_);_(* \(#,##0.0\);_(* &quot;-&quot;??_);_(@_)"/>
    <numFmt numFmtId="180" formatCode="_(* #,##0.000_);_(* \(#,##0.000\);_(* &quot;-&quot;??_);_(@_)"/>
    <numFmt numFmtId="181" formatCode="_(* #,##0_);_(* \(#,##0\);_(* &quot;-&quot;??_);_(@_)"/>
    <numFmt numFmtId="182" formatCode="mmm\-yyyy"/>
    <numFmt numFmtId="183" formatCode="[$-809]dd\ mmmm\ yyyy;@"/>
    <numFmt numFmtId="184" formatCode="&quot;Vrai&quot;;&quot;Vrai&quot;;&quot;Faux&quot;"/>
    <numFmt numFmtId="185" formatCode="_-* #,##0.00\ _€_-;\-* #,##0.00\ _€_-;_-* &quot;-&quot;??\ _€_-;_-@_-"/>
    <numFmt numFmtId="186" formatCode="#,##0&quot;   &quot;;[Red]\-#,##0&quot;  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0.0"/>
    <numFmt numFmtId="194" formatCode="[$-409]dddd\,\ mmmm\ dd\,\ yyyy"/>
    <numFmt numFmtId="195" formatCode="[$-409]h:mm:ss\ AM/PM"/>
    <numFmt numFmtId="196" formatCode="_(* #,##0.0_);_(* \(#,##0.0\);_(* &quot;-&quot;?_);_(@_)"/>
    <numFmt numFmtId="197" formatCode="[$-409]dd\-mmm\-yy;@"/>
    <numFmt numFmtId="198" formatCode="0.00000"/>
    <numFmt numFmtId="199" formatCode="0.0000"/>
    <numFmt numFmtId="200" formatCode="0.000"/>
    <numFmt numFmtId="201" formatCode="0.00000000"/>
    <numFmt numFmtId="202" formatCode="0.0000000"/>
    <numFmt numFmtId="203" formatCode="0.000000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#,##0.0_);[Red]\(#,##0.0\)"/>
    <numFmt numFmtId="207" formatCode="[$-409]mmm\-yy;@"/>
    <numFmt numFmtId="208" formatCode="#,##0.0_);\(#,##0.0\)"/>
    <numFmt numFmtId="209" formatCode="_(* #,##0.0000_);_(* \(#,##0.0000\);_(* &quot;-&quot;??_);_(@_)"/>
    <numFmt numFmtId="210" formatCode="0.000%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0E+00"/>
    <numFmt numFmtId="215" formatCode="0.0E+00"/>
    <numFmt numFmtId="216" formatCode="[$-409]d\-mmm\-yyyy;@"/>
    <numFmt numFmtId="217" formatCode="[$-409]dddd\,\ mmmm\ d\,\ yyyy"/>
    <numFmt numFmtId="218" formatCode="\ #,##0&quot;    &quot;;\-#,##0&quot;    &quot;;&quot; -&quot;#&quot;    &quot;;@\ "/>
    <numFmt numFmtId="219" formatCode="_-* #,##0_-;\-* #,##0_-;_-* &quot;-&quot;??_-;_-@_-"/>
    <numFmt numFmtId="220" formatCode="#,##0_ ;\-#,##0\ "/>
    <numFmt numFmtId="221" formatCode="[$-409]hh:mm:ss\ AM/PM"/>
    <numFmt numFmtId="222" formatCode="_-* #,##0.0_-;\-* #,##0.0_-;_-* &quot;-&quot;??_-;_-@_-"/>
    <numFmt numFmtId="223" formatCode="_-* #,##0\ _€_-;\-* #,##0\ _€_-;_-* &quot;-&quot;??\ _€_-;_-@_-"/>
  </numFmts>
  <fonts count="13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b/>
      <sz val="10"/>
      <name val="Bookman Old Style"/>
      <family val="1"/>
    </font>
    <font>
      <sz val="10"/>
      <name val="BentonSans Regular"/>
      <family val="3"/>
    </font>
    <font>
      <b/>
      <sz val="10"/>
      <name val="BentonSans Regular"/>
      <family val="3"/>
    </font>
    <font>
      <sz val="11"/>
      <name val="BentonSans Book"/>
      <family val="3"/>
    </font>
    <font>
      <b/>
      <sz val="11"/>
      <name val="BentonSans Book"/>
      <family val="3"/>
    </font>
    <font>
      <sz val="10"/>
      <name val="BentonSans Bold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10"/>
      <color indexed="62"/>
      <name val="BentonSans Book"/>
      <family val="3"/>
    </font>
    <font>
      <b/>
      <sz val="10"/>
      <color indexed="8"/>
      <name val="BentonSans Bold"/>
      <family val="3"/>
    </font>
    <font>
      <sz val="11"/>
      <color indexed="8"/>
      <name val="BentonSans Regular"/>
      <family val="3"/>
    </font>
    <font>
      <sz val="11"/>
      <color indexed="8"/>
      <name val="BentonSans Bold"/>
      <family val="3"/>
    </font>
    <font>
      <sz val="10"/>
      <color indexed="62"/>
      <name val="BentonSans Bold"/>
      <family val="3"/>
    </font>
    <font>
      <b/>
      <sz val="10"/>
      <color indexed="62"/>
      <name val="BentonSans Bold"/>
      <family val="3"/>
    </font>
    <font>
      <sz val="10"/>
      <color indexed="8"/>
      <name val="BentonSans Bold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1"/>
      <color indexed="8"/>
      <name val="BentonSans Book"/>
      <family val="3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8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3" tint="0.39998000860214233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10"/>
      <color theme="3" tint="0.39998000860214233"/>
      <name val="BentonSans Book"/>
      <family val="3"/>
    </font>
    <font>
      <b/>
      <sz val="10"/>
      <color theme="1"/>
      <name val="BentonSans Bold"/>
      <family val="3"/>
    </font>
    <font>
      <sz val="11"/>
      <color theme="1"/>
      <name val="BentonSans Regular"/>
      <family val="3"/>
    </font>
    <font>
      <sz val="11"/>
      <color rgb="FF000000"/>
      <name val="BentonSans Bold"/>
      <family val="3"/>
    </font>
    <font>
      <sz val="11"/>
      <color theme="1"/>
      <name val="BentonSans Bold"/>
      <family val="3"/>
    </font>
    <font>
      <sz val="10"/>
      <color theme="4"/>
      <name val="BentonSans Bold"/>
      <family val="3"/>
    </font>
    <font>
      <b/>
      <sz val="10"/>
      <color theme="4"/>
      <name val="BentonSans Bold"/>
      <family val="3"/>
    </font>
    <font>
      <sz val="11"/>
      <color rgb="FF000000"/>
      <name val="BentonSans Regular"/>
      <family val="3"/>
    </font>
    <font>
      <sz val="10"/>
      <color theme="1"/>
      <name val="BentonSans Bold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0"/>
      <color rgb="FF000000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entonSans Book"/>
      <family val="3"/>
    </font>
    <font>
      <b/>
      <sz val="11"/>
      <color theme="1"/>
      <name val="BentonSans Regular"/>
      <family val="3"/>
    </font>
    <font>
      <sz val="10"/>
      <color rgb="FF000000"/>
      <name val="BentonSans Bold"/>
      <family val="3"/>
    </font>
    <font>
      <sz val="10"/>
      <color rgb="FF000000"/>
      <name val="BentonSans Regular"/>
      <family val="3"/>
    </font>
    <font>
      <b/>
      <sz val="11"/>
      <color rgb="FF000000"/>
      <name val="BentonSans Regular"/>
      <family val="3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8" borderId="1" applyNumberFormat="0" applyAlignment="0" applyProtection="0"/>
    <xf numFmtId="0" fontId="78" fillId="28" borderId="1" applyNumberFormat="0" applyAlignment="0" applyProtection="0"/>
    <xf numFmtId="0" fontId="79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83" fillId="32" borderId="0" applyNumberFormat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3" borderId="1" applyNumberFormat="0" applyAlignment="0" applyProtection="0"/>
    <xf numFmtId="0" fontId="89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90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1" fillId="38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92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3" fillId="0" borderId="0" applyFont="0" applyFill="0" applyBorder="0" applyAlignment="0" applyProtection="0"/>
    <xf numFmtId="38" fontId="7" fillId="37" borderId="9">
      <alignment vertical="top" wrapText="1"/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96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40" borderId="0" xfId="0" applyFill="1" applyAlignment="1">
      <alignment/>
    </xf>
    <xf numFmtId="0" fontId="97" fillId="40" borderId="0" xfId="0" applyFont="1" applyFill="1" applyAlignment="1">
      <alignment/>
    </xf>
    <xf numFmtId="9" fontId="0" fillId="40" borderId="0" xfId="388" applyFont="1" applyFill="1" applyAlignment="1">
      <alignment/>
    </xf>
    <xf numFmtId="178" fontId="0" fillId="40" borderId="0" xfId="388" applyNumberFormat="1" applyFont="1" applyFill="1" applyAlignment="1">
      <alignment/>
    </xf>
    <xf numFmtId="0" fontId="98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7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81" fontId="0" fillId="40" borderId="16" xfId="45" applyNumberFormat="1" applyFont="1" applyFill="1" applyBorder="1" applyAlignment="1">
      <alignment/>
    </xf>
    <xf numFmtId="178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9" fillId="0" borderId="18" xfId="0" applyFont="1" applyFill="1" applyBorder="1" applyAlignment="1">
      <alignment/>
    </xf>
    <xf numFmtId="0" fontId="99" fillId="0" borderId="19" xfId="0" applyFont="1" applyFill="1" applyBorder="1" applyAlignment="1">
      <alignment/>
    </xf>
    <xf numFmtId="178" fontId="99" fillId="0" borderId="19" xfId="388" applyNumberFormat="1" applyFont="1" applyFill="1" applyBorder="1" applyAlignment="1">
      <alignment/>
    </xf>
    <xf numFmtId="178" fontId="99" fillId="0" borderId="20" xfId="388" applyNumberFormat="1" applyFont="1" applyFill="1" applyBorder="1" applyAlignment="1">
      <alignment/>
    </xf>
    <xf numFmtId="0" fontId="97" fillId="41" borderId="17" xfId="0" applyFont="1" applyFill="1" applyBorder="1" applyAlignment="1">
      <alignment/>
    </xf>
    <xf numFmtId="181" fontId="100" fillId="41" borderId="17" xfId="45" applyNumberFormat="1" applyFont="1" applyFill="1" applyBorder="1" applyAlignment="1">
      <alignment/>
    </xf>
    <xf numFmtId="179" fontId="0" fillId="40" borderId="17" xfId="45" applyNumberFormat="1" applyFont="1" applyFill="1" applyBorder="1" applyAlignment="1">
      <alignment/>
    </xf>
    <xf numFmtId="0" fontId="99" fillId="0" borderId="21" xfId="0" applyFont="1" applyFill="1" applyBorder="1" applyAlignment="1">
      <alignment/>
    </xf>
    <xf numFmtId="43" fontId="99" fillId="0" borderId="22" xfId="45" applyFont="1" applyFill="1" applyBorder="1" applyAlignment="1">
      <alignment/>
    </xf>
    <xf numFmtId="178" fontId="99" fillId="0" borderId="22" xfId="388" applyNumberFormat="1" applyFont="1" applyFill="1" applyBorder="1" applyAlignment="1">
      <alignment/>
    </xf>
    <xf numFmtId="178" fontId="99" fillId="0" borderId="23" xfId="388" applyNumberFormat="1" applyFont="1" applyFill="1" applyBorder="1" applyAlignment="1">
      <alignment/>
    </xf>
    <xf numFmtId="0" fontId="99" fillId="0" borderId="24" xfId="0" applyFont="1" applyFill="1" applyBorder="1" applyAlignment="1">
      <alignment/>
    </xf>
    <xf numFmtId="43" fontId="99" fillId="0" borderId="25" xfId="45" applyFont="1" applyFill="1" applyBorder="1" applyAlignment="1">
      <alignment/>
    </xf>
    <xf numFmtId="178" fontId="99" fillId="0" borderId="25" xfId="388" applyNumberFormat="1" applyFont="1" applyFill="1" applyBorder="1" applyAlignment="1">
      <alignment/>
    </xf>
    <xf numFmtId="178" fontId="99" fillId="0" borderId="26" xfId="388" applyNumberFormat="1" applyFont="1" applyFill="1" applyBorder="1" applyAlignment="1">
      <alignment/>
    </xf>
    <xf numFmtId="0" fontId="101" fillId="42" borderId="27" xfId="0" applyFont="1" applyFill="1" applyBorder="1" applyAlignment="1">
      <alignment vertical="center" wrapText="1" readingOrder="1"/>
    </xf>
    <xf numFmtId="0" fontId="102" fillId="42" borderId="27" xfId="0" applyFont="1" applyFill="1" applyBorder="1" applyAlignment="1">
      <alignment vertical="center" wrapText="1" readingOrder="1"/>
    </xf>
    <xf numFmtId="0" fontId="101" fillId="0" borderId="28" xfId="0" applyFont="1" applyBorder="1" applyAlignment="1">
      <alignment horizontal="center" vertical="center" wrapText="1" readingOrder="1"/>
    </xf>
    <xf numFmtId="0" fontId="103" fillId="42" borderId="28" xfId="0" applyFont="1" applyFill="1" applyBorder="1" applyAlignment="1">
      <alignment horizontal="left" vertical="center" wrapText="1" readingOrder="1"/>
    </xf>
    <xf numFmtId="0" fontId="102" fillId="0" borderId="28" xfId="0" applyFont="1" applyBorder="1" applyAlignment="1">
      <alignment horizontal="right" vertical="center" wrapText="1" readingOrder="1"/>
    </xf>
    <xf numFmtId="0" fontId="101" fillId="0" borderId="28" xfId="0" applyFont="1" applyBorder="1" applyAlignment="1">
      <alignment horizontal="right" vertical="center" wrapText="1" readingOrder="1"/>
    </xf>
    <xf numFmtId="2" fontId="101" fillId="0" borderId="28" xfId="0" applyNumberFormat="1" applyFont="1" applyBorder="1" applyAlignment="1">
      <alignment horizontal="right" vertical="center" wrapText="1" readingOrder="1"/>
    </xf>
    <xf numFmtId="2" fontId="102" fillId="0" borderId="28" xfId="0" applyNumberFormat="1" applyFont="1" applyBorder="1" applyAlignment="1">
      <alignment horizontal="right" vertical="center" wrapText="1" readingOrder="1"/>
    </xf>
    <xf numFmtId="181" fontId="97" fillId="41" borderId="17" xfId="45" applyNumberFormat="1" applyFont="1" applyFill="1" applyBorder="1" applyAlignment="1">
      <alignment/>
    </xf>
    <xf numFmtId="0" fontId="104" fillId="43" borderId="22" xfId="0" applyFont="1" applyFill="1" applyBorder="1" applyAlignment="1">
      <alignment/>
    </xf>
    <xf numFmtId="207" fontId="104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7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8" fontId="11" fillId="44" borderId="31" xfId="313" applyNumberFormat="1" applyFont="1" applyFill="1" applyBorder="1">
      <alignment/>
      <protection/>
    </xf>
    <xf numFmtId="0" fontId="105" fillId="40" borderId="0" xfId="279" applyFont="1" applyFill="1" applyAlignment="1" applyProtection="1">
      <alignment/>
      <protection/>
    </xf>
    <xf numFmtId="0" fontId="106" fillId="40" borderId="0" xfId="0" applyFont="1" applyFill="1" applyAlignment="1">
      <alignment/>
    </xf>
    <xf numFmtId="0" fontId="107" fillId="40" borderId="32" xfId="0" applyFont="1" applyFill="1" applyBorder="1" applyAlignment="1">
      <alignment horizontal="left" indent="1"/>
    </xf>
    <xf numFmtId="208" fontId="107" fillId="40" borderId="32" xfId="313" applyNumberFormat="1" applyFont="1" applyFill="1" applyBorder="1">
      <alignment/>
      <protection/>
    </xf>
    <xf numFmtId="0" fontId="106" fillId="40" borderId="32" xfId="0" applyFont="1" applyFill="1" applyBorder="1" applyAlignment="1">
      <alignment/>
    </xf>
    <xf numFmtId="0" fontId="104" fillId="40" borderId="0" xfId="0" applyFont="1" applyFill="1" applyAlignment="1">
      <alignment/>
    </xf>
    <xf numFmtId="208" fontId="11" fillId="40" borderId="33" xfId="313" applyNumberFormat="1" applyFont="1" applyFill="1" applyBorder="1">
      <alignment/>
      <protection/>
    </xf>
    <xf numFmtId="0" fontId="104" fillId="40" borderId="32" xfId="0" applyFont="1" applyFill="1" applyBorder="1" applyAlignment="1">
      <alignment horizontal="left" indent="1"/>
    </xf>
    <xf numFmtId="208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4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8" fillId="0" borderId="0" xfId="0" applyFont="1" applyAlignment="1">
      <alignment/>
    </xf>
    <xf numFmtId="181" fontId="108" fillId="0" borderId="0" xfId="256" applyNumberFormat="1" applyFont="1" applyAlignment="1">
      <alignment/>
    </xf>
    <xf numFmtId="216" fontId="109" fillId="45" borderId="35" xfId="256" applyNumberFormat="1" applyFont="1" applyFill="1" applyBorder="1" applyAlignment="1">
      <alignment vertical="top"/>
    </xf>
    <xf numFmtId="216" fontId="109" fillId="45" borderId="36" xfId="256" applyNumberFormat="1" applyFont="1" applyFill="1" applyBorder="1" applyAlignment="1">
      <alignment vertical="top"/>
    </xf>
    <xf numFmtId="216" fontId="109" fillId="45" borderId="37" xfId="256" applyNumberFormat="1" applyFont="1" applyFill="1" applyBorder="1" applyAlignment="1">
      <alignment vertical="top"/>
    </xf>
    <xf numFmtId="216" fontId="109" fillId="45" borderId="38" xfId="256" applyNumberFormat="1" applyFont="1" applyFill="1" applyBorder="1" applyAlignment="1">
      <alignment vertical="top"/>
    </xf>
    <xf numFmtId="181" fontId="108" fillId="46" borderId="39" xfId="256" applyNumberFormat="1" applyFont="1" applyFill="1" applyBorder="1" applyAlignment="1" applyProtection="1">
      <alignment horizontal="left" indent="3"/>
      <protection/>
    </xf>
    <xf numFmtId="181" fontId="108" fillId="0" borderId="40" xfId="256" applyNumberFormat="1" applyFont="1" applyBorder="1" applyAlignment="1">
      <alignment/>
    </xf>
    <xf numFmtId="181" fontId="108" fillId="0" borderId="41" xfId="256" applyNumberFormat="1" applyFont="1" applyBorder="1" applyAlignment="1">
      <alignment/>
    </xf>
    <xf numFmtId="181" fontId="109" fillId="0" borderId="41" xfId="256" applyNumberFormat="1" applyFont="1" applyBorder="1" applyAlignment="1">
      <alignment/>
    </xf>
    <xf numFmtId="181" fontId="108" fillId="0" borderId="42" xfId="256" applyNumberFormat="1" applyFont="1" applyBorder="1" applyAlignment="1">
      <alignment/>
    </xf>
    <xf numFmtId="181" fontId="108" fillId="0" borderId="43" xfId="256" applyNumberFormat="1" applyFont="1" applyBorder="1" applyAlignment="1">
      <alignment/>
    </xf>
    <xf numFmtId="181" fontId="109" fillId="0" borderId="44" xfId="256" applyNumberFormat="1" applyFont="1" applyBorder="1" applyAlignment="1">
      <alignment/>
    </xf>
    <xf numFmtId="181" fontId="108" fillId="0" borderId="45" xfId="256" applyNumberFormat="1" applyFont="1" applyBorder="1" applyAlignment="1" applyProtection="1">
      <alignment horizontal="left" indent="3"/>
      <protection/>
    </xf>
    <xf numFmtId="181" fontId="108" fillId="0" borderId="20" xfId="256" applyNumberFormat="1" applyFont="1" applyBorder="1" applyAlignment="1">
      <alignment/>
    </xf>
    <xf numFmtId="181" fontId="108" fillId="0" borderId="18" xfId="256" applyNumberFormat="1" applyFont="1" applyBorder="1" applyAlignment="1">
      <alignment/>
    </xf>
    <xf numFmtId="181" fontId="109" fillId="0" borderId="18" xfId="256" applyNumberFormat="1" applyFont="1" applyBorder="1" applyAlignment="1">
      <alignment/>
    </xf>
    <xf numFmtId="181" fontId="108" fillId="0" borderId="46" xfId="256" applyNumberFormat="1" applyFont="1" applyBorder="1" applyAlignment="1">
      <alignment/>
    </xf>
    <xf numFmtId="181" fontId="108" fillId="0" borderId="19" xfId="256" applyNumberFormat="1" applyFont="1" applyBorder="1" applyAlignment="1">
      <alignment/>
    </xf>
    <xf numFmtId="181" fontId="109" fillId="0" borderId="47" xfId="256" applyNumberFormat="1" applyFont="1" applyBorder="1" applyAlignment="1">
      <alignment/>
    </xf>
    <xf numFmtId="181" fontId="108" fillId="0" borderId="48" xfId="256" applyNumberFormat="1" applyFont="1" applyBorder="1" applyAlignment="1" applyProtection="1">
      <alignment horizontal="left" indent="3"/>
      <protection/>
    </xf>
    <xf numFmtId="181" fontId="108" fillId="0" borderId="49" xfId="256" applyNumberFormat="1" applyFont="1" applyBorder="1" applyAlignment="1">
      <alignment/>
    </xf>
    <xf numFmtId="181" fontId="108" fillId="0" borderId="50" xfId="256" applyNumberFormat="1" applyFont="1" applyBorder="1" applyAlignment="1">
      <alignment/>
    </xf>
    <xf numFmtId="181" fontId="109" fillId="0" borderId="50" xfId="256" applyNumberFormat="1" applyFont="1" applyBorder="1" applyAlignment="1">
      <alignment/>
    </xf>
    <xf numFmtId="181" fontId="108" fillId="0" borderId="51" xfId="256" applyNumberFormat="1" applyFont="1" applyBorder="1" applyAlignment="1">
      <alignment/>
    </xf>
    <xf numFmtId="181" fontId="108" fillId="0" borderId="52" xfId="256" applyNumberFormat="1" applyFont="1" applyBorder="1" applyAlignment="1">
      <alignment/>
    </xf>
    <xf numFmtId="181" fontId="109" fillId="0" borderId="53" xfId="256" applyNumberFormat="1" applyFont="1" applyBorder="1" applyAlignment="1">
      <alignment/>
    </xf>
    <xf numFmtId="0" fontId="109" fillId="0" borderId="54" xfId="0" applyFont="1" applyBorder="1" applyAlignment="1">
      <alignment/>
    </xf>
    <xf numFmtId="181" fontId="109" fillId="0" borderId="55" xfId="256" applyNumberFormat="1" applyFont="1" applyBorder="1" applyAlignment="1">
      <alignment/>
    </xf>
    <xf numFmtId="181" fontId="109" fillId="0" borderId="56" xfId="256" applyNumberFormat="1" applyFont="1" applyBorder="1" applyAlignment="1">
      <alignment/>
    </xf>
    <xf numFmtId="181" fontId="109" fillId="0" borderId="57" xfId="256" applyNumberFormat="1" applyFont="1" applyBorder="1" applyAlignment="1">
      <alignment/>
    </xf>
    <xf numFmtId="181" fontId="109" fillId="0" borderId="58" xfId="256" applyNumberFormat="1" applyFont="1" applyBorder="1" applyAlignment="1">
      <alignment/>
    </xf>
    <xf numFmtId="0" fontId="109" fillId="0" borderId="0" xfId="0" applyFont="1" applyBorder="1" applyAlignment="1">
      <alignment/>
    </xf>
    <xf numFmtId="181" fontId="109" fillId="0" borderId="0" xfId="256" applyNumberFormat="1" applyFont="1" applyBorder="1" applyAlignment="1">
      <alignment/>
    </xf>
    <xf numFmtId="0" fontId="108" fillId="0" borderId="0" xfId="0" applyFont="1" applyBorder="1" applyAlignment="1">
      <alignment/>
    </xf>
    <xf numFmtId="181" fontId="108" fillId="0" borderId="45" xfId="256" applyNumberFormat="1" applyFont="1" applyBorder="1" applyAlignment="1" applyProtection="1">
      <alignment horizontal="left" indent="3"/>
      <protection/>
    </xf>
    <xf numFmtId="181" fontId="108" fillId="0" borderId="48" xfId="256" applyNumberFormat="1" applyFont="1" applyBorder="1" applyAlignment="1" applyProtection="1">
      <alignment horizontal="left" indent="3"/>
      <protection/>
    </xf>
    <xf numFmtId="181" fontId="108" fillId="0" borderId="51" xfId="256" applyNumberFormat="1" applyFont="1" applyBorder="1" applyAlignment="1">
      <alignment/>
    </xf>
    <xf numFmtId="181" fontId="109" fillId="0" borderId="53" xfId="256" applyNumberFormat="1" applyFont="1" applyBorder="1" applyAlignment="1">
      <alignment/>
    </xf>
    <xf numFmtId="0" fontId="109" fillId="45" borderId="37" xfId="0" applyFont="1" applyFill="1" applyBorder="1" applyAlignment="1">
      <alignment wrapText="1"/>
    </xf>
    <xf numFmtId="216" fontId="109" fillId="45" borderId="59" xfId="256" applyNumberFormat="1" applyFont="1" applyFill="1" applyBorder="1" applyAlignment="1">
      <alignment vertical="top"/>
    </xf>
    <xf numFmtId="181" fontId="108" fillId="46" borderId="42" xfId="256" applyNumberFormat="1" applyFont="1" applyFill="1" applyBorder="1" applyAlignment="1" applyProtection="1">
      <alignment horizontal="left" indent="3"/>
      <protection/>
    </xf>
    <xf numFmtId="181" fontId="108" fillId="0" borderId="60" xfId="256" applyNumberFormat="1" applyFont="1" applyBorder="1" applyAlignment="1">
      <alignment/>
    </xf>
    <xf numFmtId="181" fontId="108" fillId="0" borderId="44" xfId="256" applyNumberFormat="1" applyFont="1" applyBorder="1" applyAlignment="1">
      <alignment/>
    </xf>
    <xf numFmtId="181" fontId="108" fillId="0" borderId="46" xfId="256" applyNumberFormat="1" applyFont="1" applyBorder="1" applyAlignment="1" applyProtection="1">
      <alignment horizontal="left" indent="3"/>
      <protection/>
    </xf>
    <xf numFmtId="181" fontId="108" fillId="0" borderId="3" xfId="256" applyNumberFormat="1" applyFont="1" applyBorder="1" applyAlignment="1">
      <alignment/>
    </xf>
    <xf numFmtId="181" fontId="108" fillId="0" borderId="47" xfId="256" applyNumberFormat="1" applyFont="1" applyBorder="1" applyAlignment="1">
      <alignment/>
    </xf>
    <xf numFmtId="181" fontId="108" fillId="0" borderId="51" xfId="256" applyNumberFormat="1" applyFont="1" applyBorder="1" applyAlignment="1" applyProtection="1">
      <alignment horizontal="left" indent="3"/>
      <protection/>
    </xf>
    <xf numFmtId="181" fontId="108" fillId="0" borderId="61" xfId="256" applyNumberFormat="1" applyFont="1" applyBorder="1" applyAlignment="1">
      <alignment/>
    </xf>
    <xf numFmtId="181" fontId="108" fillId="0" borderId="50" xfId="256" applyNumberFormat="1" applyFont="1" applyBorder="1" applyAlignment="1">
      <alignment/>
    </xf>
    <xf numFmtId="181" fontId="108" fillId="0" borderId="53" xfId="256" applyNumberFormat="1" applyFont="1" applyBorder="1" applyAlignment="1">
      <alignment/>
    </xf>
    <xf numFmtId="0" fontId="109" fillId="0" borderId="57" xfId="0" applyFont="1" applyBorder="1" applyAlignment="1">
      <alignment/>
    </xf>
    <xf numFmtId="181" fontId="109" fillId="0" borderId="62" xfId="256" applyNumberFormat="1" applyFont="1" applyBorder="1" applyAlignment="1">
      <alignment/>
    </xf>
    <xf numFmtId="216" fontId="109" fillId="45" borderId="63" xfId="256" applyNumberFormat="1" applyFont="1" applyFill="1" applyBorder="1" applyAlignment="1">
      <alignment vertical="top"/>
    </xf>
    <xf numFmtId="216" fontId="109" fillId="45" borderId="12" xfId="256" applyNumberFormat="1" applyFont="1" applyFill="1" applyBorder="1" applyAlignment="1">
      <alignment vertical="top"/>
    </xf>
    <xf numFmtId="181" fontId="108" fillId="0" borderId="0" xfId="45" applyNumberFormat="1" applyFont="1" applyAlignment="1">
      <alignment/>
    </xf>
    <xf numFmtId="181" fontId="108" fillId="0" borderId="18" xfId="45" applyNumberFormat="1" applyFont="1" applyBorder="1" applyAlignment="1">
      <alignment/>
    </xf>
    <xf numFmtId="181" fontId="108" fillId="0" borderId="50" xfId="45" applyNumberFormat="1" applyFont="1" applyBorder="1" applyAlignment="1">
      <alignment/>
    </xf>
    <xf numFmtId="216" fontId="109" fillId="45" borderId="64" xfId="256" applyNumberFormat="1" applyFont="1" applyFill="1" applyBorder="1" applyAlignment="1">
      <alignment vertical="top"/>
    </xf>
    <xf numFmtId="181" fontId="109" fillId="39" borderId="39" xfId="256" applyNumberFormat="1" applyFont="1" applyFill="1" applyBorder="1" applyAlignment="1">
      <alignment/>
    </xf>
    <xf numFmtId="181" fontId="109" fillId="39" borderId="45" xfId="256" applyNumberFormat="1" applyFont="1" applyFill="1" applyBorder="1" applyAlignment="1">
      <alignment/>
    </xf>
    <xf numFmtId="181" fontId="109" fillId="39" borderId="48" xfId="256" applyNumberFormat="1" applyFont="1" applyFill="1" applyBorder="1" applyAlignment="1">
      <alignment/>
    </xf>
    <xf numFmtId="181" fontId="109" fillId="39" borderId="54" xfId="256" applyNumberFormat="1" applyFont="1" applyFill="1" applyBorder="1" applyAlignment="1">
      <alignment/>
    </xf>
    <xf numFmtId="181" fontId="109" fillId="47" borderId="41" xfId="256" applyNumberFormat="1" applyFont="1" applyFill="1" applyBorder="1" applyAlignment="1">
      <alignment/>
    </xf>
    <xf numFmtId="181" fontId="109" fillId="47" borderId="18" xfId="256" applyNumberFormat="1" applyFont="1" applyFill="1" applyBorder="1" applyAlignment="1">
      <alignment/>
    </xf>
    <xf numFmtId="181" fontId="109" fillId="47" borderId="50" xfId="256" applyNumberFormat="1" applyFont="1" applyFill="1" applyBorder="1" applyAlignment="1">
      <alignment/>
    </xf>
    <xf numFmtId="181" fontId="109" fillId="47" borderId="56" xfId="256" applyNumberFormat="1" applyFont="1" applyFill="1" applyBorder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48" borderId="65" xfId="0" applyFont="1" applyFill="1" applyBorder="1" applyAlignment="1">
      <alignment/>
    </xf>
    <xf numFmtId="0" fontId="12" fillId="48" borderId="66" xfId="303" applyFont="1" applyFill="1" applyBorder="1" applyAlignment="1">
      <alignment wrapText="1"/>
    </xf>
    <xf numFmtId="0" fontId="12" fillId="48" borderId="67" xfId="303" applyFont="1" applyFill="1" applyBorder="1" applyAlignment="1">
      <alignment/>
    </xf>
    <xf numFmtId="0" fontId="112" fillId="49" borderId="68" xfId="0" applyFont="1" applyFill="1" applyBorder="1" applyAlignment="1">
      <alignment horizontal="left"/>
    </xf>
    <xf numFmtId="0" fontId="113" fillId="49" borderId="69" xfId="0" applyFont="1" applyFill="1" applyBorder="1" applyAlignment="1">
      <alignment horizontal="right"/>
    </xf>
    <xf numFmtId="0" fontId="112" fillId="49" borderId="70" xfId="0" applyFont="1" applyFill="1" applyBorder="1" applyAlignment="1">
      <alignment horizontal="right"/>
    </xf>
    <xf numFmtId="0" fontId="112" fillId="50" borderId="68" xfId="0" applyFont="1" applyFill="1" applyBorder="1" applyAlignment="1">
      <alignment horizontal="left"/>
    </xf>
    <xf numFmtId="0" fontId="113" fillId="51" borderId="69" xfId="0" applyFont="1" applyFill="1" applyBorder="1" applyAlignment="1">
      <alignment horizontal="right"/>
    </xf>
    <xf numFmtId="0" fontId="112" fillId="52" borderId="70" xfId="0" applyFont="1" applyFill="1" applyBorder="1" applyAlignment="1">
      <alignment horizontal="right"/>
    </xf>
    <xf numFmtId="17" fontId="112" fillId="53" borderId="68" xfId="0" applyNumberFormat="1" applyFont="1" applyFill="1" applyBorder="1" applyAlignment="1">
      <alignment horizontal="left"/>
    </xf>
    <xf numFmtId="17" fontId="112" fillId="49" borderId="68" xfId="0" applyNumberFormat="1" applyFont="1" applyFill="1" applyBorder="1" applyAlignment="1">
      <alignment horizontal="left"/>
    </xf>
    <xf numFmtId="17" fontId="112" fillId="49" borderId="71" xfId="0" applyNumberFormat="1" applyFont="1" applyFill="1" applyBorder="1" applyAlignment="1">
      <alignment horizontal="left"/>
    </xf>
    <xf numFmtId="0" fontId="113" fillId="49" borderId="72" xfId="0" applyFont="1" applyFill="1" applyBorder="1" applyAlignment="1">
      <alignment horizontal="right"/>
    </xf>
    <xf numFmtId="0" fontId="112" fillId="49" borderId="73" xfId="0" applyFont="1" applyFill="1" applyBorder="1" applyAlignment="1">
      <alignment horizontal="right"/>
    </xf>
    <xf numFmtId="17" fontId="112" fillId="54" borderId="71" xfId="0" applyNumberFormat="1" applyFont="1" applyFill="1" applyBorder="1" applyAlignment="1">
      <alignment horizontal="left"/>
    </xf>
    <xf numFmtId="0" fontId="113" fillId="54" borderId="72" xfId="0" applyFont="1" applyFill="1" applyBorder="1" applyAlignment="1">
      <alignment horizontal="right"/>
    </xf>
    <xf numFmtId="0" fontId="112" fillId="54" borderId="73" xfId="0" applyFont="1" applyFill="1" applyBorder="1" applyAlignment="1">
      <alignment horizontal="right"/>
    </xf>
    <xf numFmtId="17" fontId="112" fillId="49" borderId="74" xfId="0" applyNumberFormat="1" applyFont="1" applyFill="1" applyBorder="1" applyAlignment="1">
      <alignment horizontal="left"/>
    </xf>
    <xf numFmtId="0" fontId="113" fillId="49" borderId="75" xfId="0" applyFont="1" applyFill="1" applyBorder="1" applyAlignment="1">
      <alignment horizontal="right"/>
    </xf>
    <xf numFmtId="0" fontId="112" fillId="49" borderId="76" xfId="0" applyFont="1" applyFill="1" applyBorder="1" applyAlignment="1">
      <alignment horizontal="right"/>
    </xf>
    <xf numFmtId="17" fontId="112" fillId="54" borderId="74" xfId="0" applyNumberFormat="1" applyFont="1" applyFill="1" applyBorder="1" applyAlignment="1">
      <alignment horizontal="left"/>
    </xf>
    <xf numFmtId="0" fontId="113" fillId="54" borderId="75" xfId="0" applyFont="1" applyFill="1" applyBorder="1" applyAlignment="1">
      <alignment horizontal="right"/>
    </xf>
    <xf numFmtId="0" fontId="112" fillId="54" borderId="76" xfId="0" applyFont="1" applyFill="1" applyBorder="1" applyAlignment="1">
      <alignment horizontal="right"/>
    </xf>
    <xf numFmtId="17" fontId="112" fillId="49" borderId="3" xfId="0" applyNumberFormat="1" applyFont="1" applyFill="1" applyBorder="1" applyAlignment="1">
      <alignment horizontal="left"/>
    </xf>
    <xf numFmtId="0" fontId="113" fillId="49" borderId="3" xfId="0" applyFont="1" applyFill="1" applyBorder="1" applyAlignment="1">
      <alignment horizontal="right"/>
    </xf>
    <xf numFmtId="0" fontId="112" fillId="49" borderId="3" xfId="0" applyFont="1" applyFill="1" applyBorder="1" applyAlignment="1">
      <alignment horizontal="right"/>
    </xf>
    <xf numFmtId="0" fontId="112" fillId="55" borderId="69" xfId="0" applyFont="1" applyFill="1" applyBorder="1" applyAlignment="1">
      <alignment horizontal="center"/>
    </xf>
    <xf numFmtId="0" fontId="112" fillId="55" borderId="70" xfId="0" applyFont="1" applyFill="1" applyBorder="1" applyAlignment="1">
      <alignment horizontal="center"/>
    </xf>
    <xf numFmtId="0" fontId="112" fillId="56" borderId="68" xfId="0" applyFont="1" applyFill="1" applyBorder="1" applyAlignment="1">
      <alignment horizontal="left"/>
    </xf>
    <xf numFmtId="0" fontId="112" fillId="0" borderId="68" xfId="0" applyFont="1" applyBorder="1" applyAlignment="1">
      <alignment horizontal="left"/>
    </xf>
    <xf numFmtId="17" fontId="112" fillId="0" borderId="68" xfId="0" applyNumberFormat="1" applyFont="1" applyBorder="1" applyAlignment="1">
      <alignment horizontal="left"/>
    </xf>
    <xf numFmtId="17" fontId="112" fillId="56" borderId="68" xfId="0" applyNumberFormat="1" applyFont="1" applyFill="1" applyBorder="1" applyAlignment="1">
      <alignment horizontal="left"/>
    </xf>
    <xf numFmtId="17" fontId="112" fillId="56" borderId="71" xfId="0" applyNumberFormat="1" applyFont="1" applyFill="1" applyBorder="1" applyAlignment="1">
      <alignment horizontal="left"/>
    </xf>
    <xf numFmtId="17" fontId="112" fillId="46" borderId="71" xfId="0" applyNumberFormat="1" applyFont="1" applyFill="1" applyBorder="1" applyAlignment="1">
      <alignment horizontal="left"/>
    </xf>
    <xf numFmtId="17" fontId="112" fillId="46" borderId="74" xfId="0" applyNumberFormat="1" applyFont="1" applyFill="1" applyBorder="1" applyAlignment="1">
      <alignment horizontal="left"/>
    </xf>
    <xf numFmtId="0" fontId="114" fillId="0" borderId="0" xfId="0" applyFont="1" applyAlignment="1">
      <alignment/>
    </xf>
    <xf numFmtId="0" fontId="113" fillId="0" borderId="0" xfId="0" applyFont="1" applyAlignment="1">
      <alignment/>
    </xf>
    <xf numFmtId="0" fontId="112" fillId="0" borderId="0" xfId="0" applyFont="1" applyAlignment="1">
      <alignment/>
    </xf>
    <xf numFmtId="0" fontId="115" fillId="0" borderId="0" xfId="0" applyFont="1" applyAlignment="1">
      <alignment/>
    </xf>
    <xf numFmtId="17" fontId="112" fillId="56" borderId="74" xfId="0" applyNumberFormat="1" applyFont="1" applyFill="1" applyBorder="1" applyAlignment="1">
      <alignment horizontal="left"/>
    </xf>
    <xf numFmtId="17" fontId="109" fillId="46" borderId="3" xfId="0" applyNumberFormat="1" applyFont="1" applyFill="1" applyBorder="1" applyAlignment="1">
      <alignment horizontal="left"/>
    </xf>
    <xf numFmtId="17" fontId="112" fillId="56" borderId="3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3" fontId="116" fillId="0" borderId="3" xfId="0" applyNumberFormat="1" applyFont="1" applyBorder="1" applyAlignment="1">
      <alignment horizontal="center" vertical="center" wrapText="1"/>
    </xf>
    <xf numFmtId="3" fontId="117" fillId="0" borderId="3" xfId="0" applyNumberFormat="1" applyFont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17" fontId="112" fillId="57" borderId="3" xfId="0" applyNumberFormat="1" applyFont="1" applyFill="1" applyBorder="1" applyAlignment="1">
      <alignment horizontal="left"/>
    </xf>
    <xf numFmtId="3" fontId="116" fillId="58" borderId="3" xfId="0" applyNumberFormat="1" applyFont="1" applyFill="1" applyBorder="1" applyAlignment="1">
      <alignment horizontal="center" vertical="center" wrapText="1"/>
    </xf>
    <xf numFmtId="3" fontId="117" fillId="58" borderId="3" xfId="0" applyNumberFormat="1" applyFont="1" applyFill="1" applyBorder="1" applyAlignment="1">
      <alignment horizontal="center" vertical="center" wrapText="1"/>
    </xf>
    <xf numFmtId="0" fontId="116" fillId="58" borderId="3" xfId="0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17" fontId="112" fillId="54" borderId="3" xfId="0" applyNumberFormat="1" applyFont="1" applyFill="1" applyBorder="1" applyAlignment="1">
      <alignment horizontal="left"/>
    </xf>
    <xf numFmtId="0" fontId="113" fillId="54" borderId="3" xfId="0" applyFont="1" applyFill="1" applyBorder="1" applyAlignment="1">
      <alignment horizontal="right"/>
    </xf>
    <xf numFmtId="3" fontId="121" fillId="0" borderId="3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17" fontId="109" fillId="46" borderId="77" xfId="0" applyNumberFormat="1" applyFont="1" applyFill="1" applyBorder="1" applyAlignment="1">
      <alignment horizontal="left"/>
    </xf>
    <xf numFmtId="17" fontId="109" fillId="46" borderId="18" xfId="0" applyNumberFormat="1" applyFont="1" applyFill="1" applyBorder="1" applyAlignment="1">
      <alignment horizontal="left"/>
    </xf>
    <xf numFmtId="17" fontId="109" fillId="2" borderId="21" xfId="0" applyNumberFormat="1" applyFont="1" applyFill="1" applyBorder="1" applyAlignment="1">
      <alignment horizontal="left"/>
    </xf>
    <xf numFmtId="181" fontId="123" fillId="56" borderId="69" xfId="45" applyNumberFormat="1" applyFont="1" applyFill="1" applyBorder="1" applyAlignment="1">
      <alignment horizontal="right"/>
    </xf>
    <xf numFmtId="181" fontId="124" fillId="56" borderId="69" xfId="45" applyNumberFormat="1" applyFont="1" applyFill="1" applyBorder="1" applyAlignment="1">
      <alignment horizontal="right"/>
    </xf>
    <xf numFmtId="181" fontId="124" fillId="56" borderId="70" xfId="45" applyNumberFormat="1" applyFont="1" applyFill="1" applyBorder="1" applyAlignment="1">
      <alignment horizontal="right"/>
    </xf>
    <xf numFmtId="181" fontId="123" fillId="0" borderId="69" xfId="45" applyNumberFormat="1" applyFont="1" applyBorder="1" applyAlignment="1">
      <alignment horizontal="right"/>
    </xf>
    <xf numFmtId="181" fontId="124" fillId="0" borderId="69" xfId="45" applyNumberFormat="1" applyFont="1" applyBorder="1" applyAlignment="1">
      <alignment horizontal="right"/>
    </xf>
    <xf numFmtId="181" fontId="124" fillId="0" borderId="70" xfId="45" applyNumberFormat="1" applyFont="1" applyBorder="1" applyAlignment="1">
      <alignment horizontal="right"/>
    </xf>
    <xf numFmtId="181" fontId="123" fillId="56" borderId="69" xfId="45" applyNumberFormat="1" applyFont="1" applyFill="1" applyBorder="1" applyAlignment="1">
      <alignment horizontal="right" vertical="center"/>
    </xf>
    <xf numFmtId="181" fontId="123" fillId="0" borderId="69" xfId="45" applyNumberFormat="1" applyFont="1" applyBorder="1" applyAlignment="1">
      <alignment horizontal="right" vertical="center"/>
    </xf>
    <xf numFmtId="181" fontId="123" fillId="56" borderId="72" xfId="45" applyNumberFormat="1" applyFont="1" applyFill="1" applyBorder="1" applyAlignment="1">
      <alignment horizontal="right" vertical="center"/>
    </xf>
    <xf numFmtId="181" fontId="124" fillId="56" borderId="72" xfId="45" applyNumberFormat="1" applyFont="1" applyFill="1" applyBorder="1" applyAlignment="1">
      <alignment horizontal="right"/>
    </xf>
    <xf numFmtId="181" fontId="123" fillId="56" borderId="72" xfId="45" applyNumberFormat="1" applyFont="1" applyFill="1" applyBorder="1" applyAlignment="1">
      <alignment horizontal="right"/>
    </xf>
    <xf numFmtId="181" fontId="124" fillId="56" borderId="73" xfId="45" applyNumberFormat="1" applyFont="1" applyFill="1" applyBorder="1" applyAlignment="1">
      <alignment horizontal="right"/>
    </xf>
    <xf numFmtId="181" fontId="123" fillId="46" borderId="72" xfId="45" applyNumberFormat="1" applyFont="1" applyFill="1" applyBorder="1" applyAlignment="1">
      <alignment horizontal="right" vertical="center"/>
    </xf>
    <xf numFmtId="181" fontId="124" fillId="46" borderId="72" xfId="45" applyNumberFormat="1" applyFont="1" applyFill="1" applyBorder="1" applyAlignment="1">
      <alignment horizontal="right"/>
    </xf>
    <xf numFmtId="181" fontId="123" fillId="46" borderId="72" xfId="45" applyNumberFormat="1" applyFont="1" applyFill="1" applyBorder="1" applyAlignment="1">
      <alignment horizontal="right"/>
    </xf>
    <xf numFmtId="181" fontId="124" fillId="46" borderId="73" xfId="45" applyNumberFormat="1" applyFont="1" applyFill="1" applyBorder="1" applyAlignment="1">
      <alignment horizontal="right"/>
    </xf>
    <xf numFmtId="181" fontId="123" fillId="46" borderId="75" xfId="45" applyNumberFormat="1" applyFont="1" applyFill="1" applyBorder="1" applyAlignment="1">
      <alignment horizontal="right" vertical="center"/>
    </xf>
    <xf numFmtId="181" fontId="124" fillId="46" borderId="75" xfId="45" applyNumberFormat="1" applyFont="1" applyFill="1" applyBorder="1" applyAlignment="1">
      <alignment horizontal="right"/>
    </xf>
    <xf numFmtId="181" fontId="123" fillId="46" borderId="75" xfId="45" applyNumberFormat="1" applyFont="1" applyFill="1" applyBorder="1" applyAlignment="1">
      <alignment horizontal="right"/>
    </xf>
    <xf numFmtId="181" fontId="124" fillId="46" borderId="76" xfId="45" applyNumberFormat="1" applyFont="1" applyFill="1" applyBorder="1" applyAlignment="1">
      <alignment horizontal="right"/>
    </xf>
    <xf numFmtId="181" fontId="123" fillId="56" borderId="75" xfId="45" applyNumberFormat="1" applyFont="1" applyFill="1" applyBorder="1" applyAlignment="1">
      <alignment horizontal="right" vertical="center"/>
    </xf>
    <xf numFmtId="181" fontId="124" fillId="56" borderId="75" xfId="45" applyNumberFormat="1" applyFont="1" applyFill="1" applyBorder="1" applyAlignment="1">
      <alignment horizontal="right"/>
    </xf>
    <xf numFmtId="181" fontId="123" fillId="56" borderId="75" xfId="45" applyNumberFormat="1" applyFont="1" applyFill="1" applyBorder="1" applyAlignment="1">
      <alignment horizontal="right"/>
    </xf>
    <xf numFmtId="181" fontId="124" fillId="56" borderId="76" xfId="45" applyNumberFormat="1" applyFont="1" applyFill="1" applyBorder="1" applyAlignment="1">
      <alignment horizontal="right"/>
    </xf>
    <xf numFmtId="181" fontId="123" fillId="46" borderId="3" xfId="45" applyNumberFormat="1" applyFont="1" applyFill="1" applyBorder="1" applyAlignment="1">
      <alignment horizontal="right" vertical="center"/>
    </xf>
    <xf numFmtId="181" fontId="124" fillId="46" borderId="3" xfId="45" applyNumberFormat="1" applyFont="1" applyFill="1" applyBorder="1" applyAlignment="1">
      <alignment horizontal="right"/>
    </xf>
    <xf numFmtId="181" fontId="123" fillId="46" borderId="3" xfId="45" applyNumberFormat="1" applyFont="1" applyFill="1" applyBorder="1" applyAlignment="1">
      <alignment horizontal="right"/>
    </xf>
    <xf numFmtId="181" fontId="123" fillId="56" borderId="3" xfId="45" applyNumberFormat="1" applyFont="1" applyFill="1" applyBorder="1" applyAlignment="1">
      <alignment horizontal="right" vertical="center"/>
    </xf>
    <xf numFmtId="181" fontId="124" fillId="56" borderId="3" xfId="45" applyNumberFormat="1" applyFont="1" applyFill="1" applyBorder="1" applyAlignment="1">
      <alignment horizontal="right"/>
    </xf>
    <xf numFmtId="181" fontId="123" fillId="56" borderId="3" xfId="45" applyNumberFormat="1" applyFont="1" applyFill="1" applyBorder="1" applyAlignment="1">
      <alignment horizontal="right"/>
    </xf>
    <xf numFmtId="181" fontId="123" fillId="56" borderId="78" xfId="45" applyNumberFormat="1" applyFont="1" applyFill="1" applyBorder="1" applyAlignment="1">
      <alignment horizontal="right" vertical="center"/>
    </xf>
    <xf numFmtId="181" fontId="124" fillId="56" borderId="78" xfId="45" applyNumberFormat="1" applyFont="1" applyFill="1" applyBorder="1" applyAlignment="1">
      <alignment horizontal="right"/>
    </xf>
    <xf numFmtId="181" fontId="123" fillId="56" borderId="78" xfId="45" applyNumberFormat="1" applyFont="1" applyFill="1" applyBorder="1" applyAlignment="1">
      <alignment horizontal="right"/>
    </xf>
    <xf numFmtId="181" fontId="123" fillId="2" borderId="3" xfId="45" applyNumberFormat="1" applyFont="1" applyFill="1" applyBorder="1" applyAlignment="1">
      <alignment horizontal="right" vertical="center"/>
    </xf>
    <xf numFmtId="181" fontId="124" fillId="2" borderId="3" xfId="45" applyNumberFormat="1" applyFont="1" applyFill="1" applyBorder="1" applyAlignment="1">
      <alignment horizontal="right"/>
    </xf>
    <xf numFmtId="181" fontId="123" fillId="2" borderId="3" xfId="45" applyNumberFormat="1" applyFont="1" applyFill="1" applyBorder="1" applyAlignment="1">
      <alignment horizontal="right"/>
    </xf>
    <xf numFmtId="17" fontId="112" fillId="59" borderId="3" xfId="0" applyNumberFormat="1" applyFont="1" applyFill="1" applyBorder="1" applyAlignment="1">
      <alignment horizontal="left"/>
    </xf>
    <xf numFmtId="0" fontId="113" fillId="59" borderId="3" xfId="0" applyFont="1" applyFill="1" applyBorder="1" applyAlignment="1">
      <alignment horizontal="right"/>
    </xf>
    <xf numFmtId="17" fontId="112" fillId="0" borderId="3" xfId="0" applyNumberFormat="1" applyFont="1" applyFill="1" applyBorder="1" applyAlignment="1">
      <alignment horizontal="left"/>
    </xf>
    <xf numFmtId="3" fontId="121" fillId="58" borderId="3" xfId="0" applyNumberFormat="1" applyFont="1" applyFill="1" applyBorder="1" applyAlignment="1">
      <alignment horizontal="center" vertical="center" wrapText="1"/>
    </xf>
    <xf numFmtId="3" fontId="118" fillId="58" borderId="3" xfId="0" applyNumberFormat="1" applyFont="1" applyFill="1" applyBorder="1" applyAlignment="1">
      <alignment horizontal="right" vertical="center" wrapText="1"/>
    </xf>
    <xf numFmtId="3" fontId="116" fillId="58" borderId="3" xfId="0" applyNumberFormat="1" applyFont="1" applyFill="1" applyBorder="1" applyAlignment="1">
      <alignment horizontal="right" vertical="center" wrapText="1"/>
    </xf>
    <xf numFmtId="3" fontId="121" fillId="58" borderId="3" xfId="0" applyNumberFormat="1" applyFont="1" applyFill="1" applyBorder="1" applyAlignment="1">
      <alignment horizontal="right" vertical="center" wrapText="1"/>
    </xf>
    <xf numFmtId="0" fontId="119" fillId="0" borderId="0" xfId="0" applyFont="1" applyBorder="1" applyAlignment="1">
      <alignment/>
    </xf>
    <xf numFmtId="0" fontId="0" fillId="0" borderId="0" xfId="0" applyBorder="1" applyAlignment="1">
      <alignment/>
    </xf>
    <xf numFmtId="3" fontId="118" fillId="0" borderId="3" xfId="0" applyNumberFormat="1" applyFont="1" applyBorder="1" applyAlignment="1">
      <alignment horizontal="center" vertical="center" wrapText="1"/>
    </xf>
    <xf numFmtId="3" fontId="121" fillId="0" borderId="3" xfId="0" applyNumberFormat="1" applyFont="1" applyBorder="1" applyAlignment="1">
      <alignment horizontal="center" vertical="top" wrapText="1"/>
    </xf>
    <xf numFmtId="3" fontId="116" fillId="0" borderId="3" xfId="0" applyNumberFormat="1" applyFont="1" applyFill="1" applyBorder="1" applyAlignment="1">
      <alignment horizontal="center" vertical="center" wrapText="1"/>
    </xf>
    <xf numFmtId="3" fontId="117" fillId="0" borderId="3" xfId="0" applyNumberFormat="1" applyFont="1" applyFill="1" applyBorder="1" applyAlignment="1">
      <alignment horizontal="center" vertical="center" wrapText="1"/>
    </xf>
    <xf numFmtId="0" fontId="116" fillId="0" borderId="3" xfId="0" applyFont="1" applyFill="1" applyBorder="1" applyAlignment="1">
      <alignment horizontal="center" vertical="center" wrapText="1"/>
    </xf>
    <xf numFmtId="17" fontId="109" fillId="9" borderId="3" xfId="0" applyNumberFormat="1" applyFont="1" applyFill="1" applyBorder="1" applyAlignment="1">
      <alignment horizontal="left"/>
    </xf>
    <xf numFmtId="181" fontId="123" fillId="9" borderId="3" xfId="45" applyNumberFormat="1" applyFont="1" applyFill="1" applyBorder="1" applyAlignment="1">
      <alignment horizontal="right" vertical="center"/>
    </xf>
    <xf numFmtId="181" fontId="124" fillId="9" borderId="3" xfId="45" applyNumberFormat="1" applyFont="1" applyFill="1" applyBorder="1" applyAlignment="1">
      <alignment horizontal="right" vertical="center"/>
    </xf>
    <xf numFmtId="0" fontId="112" fillId="55" borderId="75" xfId="0" applyFont="1" applyFill="1" applyBorder="1" applyAlignment="1">
      <alignment horizontal="left"/>
    </xf>
    <xf numFmtId="0" fontId="112" fillId="55" borderId="76" xfId="0" applyFont="1" applyFill="1" applyBorder="1" applyAlignment="1">
      <alignment horizontal="left"/>
    </xf>
    <xf numFmtId="17" fontId="112" fillId="46" borderId="3" xfId="0" applyNumberFormat="1" applyFont="1" applyFill="1" applyBorder="1" applyAlignment="1">
      <alignment horizontal="left"/>
    </xf>
    <xf numFmtId="17" fontId="112" fillId="60" borderId="3" xfId="0" applyNumberFormat="1" applyFont="1" applyFill="1" applyBorder="1" applyAlignment="1">
      <alignment horizontal="left"/>
    </xf>
    <xf numFmtId="0" fontId="113" fillId="60" borderId="3" xfId="0" applyFont="1" applyFill="1" applyBorder="1" applyAlignment="1">
      <alignment horizontal="right"/>
    </xf>
    <xf numFmtId="16" fontId="125" fillId="9" borderId="79" xfId="0" applyNumberFormat="1" applyFont="1" applyFill="1" applyBorder="1" applyAlignment="1">
      <alignment vertical="center"/>
    </xf>
    <xf numFmtId="17" fontId="112" fillId="9" borderId="3" xfId="0" applyNumberFormat="1" applyFont="1" applyFill="1" applyBorder="1" applyAlignment="1">
      <alignment horizontal="left"/>
    </xf>
    <xf numFmtId="0" fontId="113" fillId="61" borderId="3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13" fillId="0" borderId="3" xfId="0" applyFont="1" applyFill="1" applyBorder="1" applyAlignment="1">
      <alignment horizontal="right"/>
    </xf>
    <xf numFmtId="17" fontId="13" fillId="0" borderId="3" xfId="0" applyNumberFormat="1" applyFont="1" applyFill="1" applyBorder="1" applyAlignment="1">
      <alignment horizontal="left"/>
    </xf>
    <xf numFmtId="41" fontId="14" fillId="0" borderId="3" xfId="46" applyFont="1" applyFill="1" applyBorder="1" applyAlignment="1">
      <alignment horizontal="right" vertical="center"/>
    </xf>
    <xf numFmtId="41" fontId="15" fillId="0" borderId="3" xfId="46" applyFont="1" applyFill="1" applyBorder="1" applyAlignment="1">
      <alignment horizontal="right"/>
    </xf>
    <xf numFmtId="41" fontId="14" fillId="0" borderId="3" xfId="46" applyFont="1" applyFill="1" applyBorder="1" applyAlignment="1">
      <alignment horizontal="right"/>
    </xf>
    <xf numFmtId="17" fontId="13" fillId="56" borderId="3" xfId="0" applyNumberFormat="1" applyFont="1" applyFill="1" applyBorder="1" applyAlignment="1">
      <alignment horizontal="left"/>
    </xf>
    <xf numFmtId="0" fontId="14" fillId="56" borderId="3" xfId="0" applyFont="1" applyFill="1" applyBorder="1" applyAlignment="1">
      <alignment horizontal="right" vertical="center"/>
    </xf>
    <xf numFmtId="3" fontId="15" fillId="56" borderId="3" xfId="0" applyNumberFormat="1" applyFont="1" applyFill="1" applyBorder="1" applyAlignment="1">
      <alignment horizontal="right" vertical="center"/>
    </xf>
    <xf numFmtId="0" fontId="15" fillId="56" borderId="3" xfId="0" applyFont="1" applyFill="1" applyBorder="1" applyAlignment="1">
      <alignment horizontal="right" vertical="center"/>
    </xf>
    <xf numFmtId="223" fontId="16" fillId="0" borderId="61" xfId="48" applyNumberFormat="1" applyFont="1" applyBorder="1" applyAlignment="1">
      <alignment horizontal="right"/>
    </xf>
    <xf numFmtId="223" fontId="126" fillId="0" borderId="61" xfId="0" applyNumberFormat="1" applyFont="1" applyBorder="1" applyAlignment="1">
      <alignment horizontal="right" vertical="center"/>
    </xf>
    <xf numFmtId="223" fontId="16" fillId="0" borderId="61" xfId="48" applyNumberFormat="1" applyFont="1" applyBorder="1" applyAlignment="1">
      <alignment/>
    </xf>
    <xf numFmtId="16" fontId="125" fillId="62" borderId="64" xfId="0" applyNumberFormat="1" applyFont="1" applyFill="1" applyBorder="1" applyAlignment="1">
      <alignment vertical="center"/>
    </xf>
    <xf numFmtId="3" fontId="116" fillId="0" borderId="3" xfId="0" applyNumberFormat="1" applyFont="1" applyBorder="1" applyAlignment="1">
      <alignment horizontal="center"/>
    </xf>
    <xf numFmtId="0" fontId="11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7" fontId="109" fillId="9" borderId="80" xfId="0" applyNumberFormat="1" applyFont="1" applyFill="1" applyBorder="1" applyAlignment="1">
      <alignment horizontal="left"/>
    </xf>
    <xf numFmtId="0" fontId="127" fillId="56" borderId="81" xfId="0" applyFont="1" applyFill="1" applyBorder="1" applyAlignment="1">
      <alignment horizontal="right" vertical="center"/>
    </xf>
    <xf numFmtId="0" fontId="128" fillId="56" borderId="81" xfId="0" applyFont="1" applyFill="1" applyBorder="1" applyAlignment="1">
      <alignment horizontal="right" vertical="center"/>
    </xf>
    <xf numFmtId="17" fontId="109" fillId="0" borderId="3" xfId="0" applyNumberFormat="1" applyFont="1" applyFill="1" applyBorder="1" applyAlignment="1">
      <alignment horizontal="left"/>
    </xf>
    <xf numFmtId="16" fontId="129" fillId="15" borderId="80" xfId="0" applyNumberFormat="1" applyFont="1" applyFill="1" applyBorder="1" applyAlignment="1">
      <alignment vertical="center"/>
    </xf>
    <xf numFmtId="0" fontId="116" fillId="0" borderId="3" xfId="0" applyFont="1" applyBorder="1" applyAlignment="1">
      <alignment horizontal="right" vertical="center"/>
    </xf>
    <xf numFmtId="0" fontId="130" fillId="0" borderId="3" xfId="0" applyFont="1" applyBorder="1" applyAlignment="1">
      <alignment horizontal="right" vertical="center"/>
    </xf>
    <xf numFmtId="0" fontId="122" fillId="60" borderId="3" xfId="0" applyFont="1" applyFill="1" applyBorder="1" applyAlignment="1">
      <alignment horizontal="right"/>
    </xf>
    <xf numFmtId="0" fontId="122" fillId="0" borderId="3" xfId="0" applyFont="1" applyBorder="1" applyAlignment="1">
      <alignment horizontal="right"/>
    </xf>
    <xf numFmtId="181" fontId="122" fillId="46" borderId="3" xfId="45" applyNumberFormat="1" applyFont="1" applyFill="1" applyBorder="1" applyAlignment="1">
      <alignment horizontal="right"/>
    </xf>
    <xf numFmtId="0" fontId="131" fillId="62" borderId="82" xfId="0" applyFont="1" applyFill="1" applyBorder="1" applyAlignment="1">
      <alignment horizontal="right"/>
    </xf>
    <xf numFmtId="0" fontId="118" fillId="15" borderId="83" xfId="0" applyFont="1" applyFill="1" applyBorder="1" applyAlignment="1">
      <alignment horizontal="right" vertical="center"/>
    </xf>
    <xf numFmtId="3" fontId="123" fillId="0" borderId="3" xfId="0" applyNumberFormat="1" applyFont="1" applyFill="1" applyBorder="1" applyAlignment="1">
      <alignment horizontal="right"/>
    </xf>
    <xf numFmtId="0" fontId="123" fillId="0" borderId="3" xfId="0" applyFont="1" applyFill="1" applyBorder="1" applyAlignment="1">
      <alignment horizontal="right"/>
    </xf>
    <xf numFmtId="0" fontId="123" fillId="60" borderId="3" xfId="0" applyFont="1" applyFill="1" applyBorder="1" applyAlignment="1">
      <alignment horizontal="right"/>
    </xf>
    <xf numFmtId="0" fontId="123" fillId="0" borderId="3" xfId="0" applyFont="1" applyBorder="1" applyAlignment="1">
      <alignment horizontal="right"/>
    </xf>
    <xf numFmtId="0" fontId="123" fillId="60" borderId="82" xfId="0" applyFont="1" applyFill="1" applyBorder="1" applyAlignment="1">
      <alignment horizontal="right"/>
    </xf>
    <xf numFmtId="0" fontId="132" fillId="62" borderId="82" xfId="0" applyFont="1" applyFill="1" applyBorder="1" applyAlignment="1">
      <alignment horizontal="right"/>
    </xf>
    <xf numFmtId="0" fontId="116" fillId="15" borderId="83" xfId="0" applyFont="1" applyFill="1" applyBorder="1" applyAlignment="1">
      <alignment horizontal="right" vertical="center"/>
    </xf>
    <xf numFmtId="3" fontId="122" fillId="60" borderId="3" xfId="0" applyNumberFormat="1" applyFont="1" applyFill="1" applyBorder="1" applyAlignment="1">
      <alignment horizontal="right"/>
    </xf>
    <xf numFmtId="3" fontId="122" fillId="60" borderId="82" xfId="0" applyNumberFormat="1" applyFont="1" applyFill="1" applyBorder="1" applyAlignment="1">
      <alignment horizontal="right"/>
    </xf>
    <xf numFmtId="3" fontId="118" fillId="15" borderId="80" xfId="0" applyNumberFormat="1" applyFont="1" applyFill="1" applyBorder="1" applyAlignment="1">
      <alignment horizontal="right" vertical="center"/>
    </xf>
    <xf numFmtId="3" fontId="123" fillId="0" borderId="0" xfId="0" applyNumberFormat="1" applyFont="1" applyAlignment="1">
      <alignment/>
    </xf>
    <xf numFmtId="3" fontId="123" fillId="60" borderId="3" xfId="0" applyNumberFormat="1" applyFont="1" applyFill="1" applyBorder="1" applyAlignment="1">
      <alignment horizontal="right"/>
    </xf>
    <xf numFmtId="3" fontId="123" fillId="60" borderId="82" xfId="0" applyNumberFormat="1" applyFont="1" applyFill="1" applyBorder="1" applyAlignment="1">
      <alignment horizontal="right"/>
    </xf>
    <xf numFmtId="0" fontId="123" fillId="60" borderId="4" xfId="0" applyFont="1" applyFill="1" applyBorder="1" applyAlignment="1">
      <alignment horizontal="right"/>
    </xf>
    <xf numFmtId="0" fontId="132" fillId="62" borderId="83" xfId="0" applyFont="1" applyFill="1" applyBorder="1" applyAlignment="1">
      <alignment horizontal="right"/>
    </xf>
    <xf numFmtId="3" fontId="116" fillId="15" borderId="80" xfId="0" applyNumberFormat="1" applyFont="1" applyFill="1" applyBorder="1" applyAlignment="1">
      <alignment/>
    </xf>
    <xf numFmtId="3" fontId="116" fillId="15" borderId="80" xfId="0" applyNumberFormat="1" applyFont="1" applyFill="1" applyBorder="1" applyAlignment="1">
      <alignment horizontal="right" vertical="center"/>
    </xf>
    <xf numFmtId="0" fontId="122" fillId="55" borderId="75" xfId="0" applyFont="1" applyFill="1" applyBorder="1" applyAlignment="1">
      <alignment horizontal="left"/>
    </xf>
    <xf numFmtId="3" fontId="122" fillId="0" borderId="3" xfId="0" applyNumberFormat="1" applyFont="1" applyBorder="1" applyAlignment="1">
      <alignment horizontal="right"/>
    </xf>
    <xf numFmtId="3" fontId="131" fillId="60" borderId="3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22" fillId="60" borderId="54" xfId="0" applyNumberFormat="1" applyFont="1" applyFill="1" applyBorder="1" applyAlignment="1">
      <alignment horizontal="right"/>
    </xf>
    <xf numFmtId="3" fontId="131" fillId="62" borderId="83" xfId="0" applyNumberFormat="1" applyFont="1" applyFill="1" applyBorder="1" applyAlignment="1">
      <alignment horizontal="right"/>
    </xf>
    <xf numFmtId="0" fontId="131" fillId="0" borderId="3" xfId="0" applyFont="1" applyBorder="1" applyAlignment="1">
      <alignment horizontal="right"/>
    </xf>
    <xf numFmtId="0" fontId="118" fillId="62" borderId="3" xfId="0" applyFont="1" applyFill="1" applyBorder="1" applyAlignment="1">
      <alignment horizontal="right" vertical="center"/>
    </xf>
    <xf numFmtId="223" fontId="17" fillId="0" borderId="61" xfId="0" applyNumberFormat="1" applyFont="1" applyBorder="1" applyAlignment="1">
      <alignment horizontal="right" vertical="center"/>
    </xf>
    <xf numFmtId="3" fontId="133" fillId="0" borderId="3" xfId="0" applyNumberFormat="1" applyFont="1" applyFill="1" applyBorder="1" applyAlignment="1">
      <alignment horizontal="right" vertical="center"/>
    </xf>
    <xf numFmtId="17" fontId="109" fillId="0" borderId="0" xfId="0" applyNumberFormat="1" applyFont="1" applyFill="1" applyBorder="1" applyAlignment="1">
      <alignment horizontal="left"/>
    </xf>
    <xf numFmtId="0" fontId="127" fillId="0" borderId="0" xfId="0" applyFont="1" applyFill="1" applyBorder="1" applyAlignment="1">
      <alignment horizontal="right" vertical="center"/>
    </xf>
    <xf numFmtId="3" fontId="133" fillId="0" borderId="0" xfId="0" applyNumberFormat="1" applyFont="1" applyFill="1" applyBorder="1" applyAlignment="1">
      <alignment horizontal="right" vertical="center"/>
    </xf>
    <xf numFmtId="0" fontId="128" fillId="0" borderId="0" xfId="0" applyFont="1" applyFill="1" applyBorder="1" applyAlignment="1">
      <alignment horizontal="right" vertical="center"/>
    </xf>
    <xf numFmtId="0" fontId="128" fillId="56" borderId="3" xfId="0" applyFont="1" applyFill="1" applyBorder="1" applyAlignment="1">
      <alignment horizontal="right" vertical="center"/>
    </xf>
    <xf numFmtId="0" fontId="116" fillId="0" borderId="80" xfId="0" applyFont="1" applyBorder="1" applyAlignment="1">
      <alignment horizontal="right" vertical="center"/>
    </xf>
    <xf numFmtId="0" fontId="130" fillId="0" borderId="80" xfId="0" applyFont="1" applyBorder="1" applyAlignment="1">
      <alignment horizontal="right" vertical="center"/>
    </xf>
    <xf numFmtId="0" fontId="118" fillId="62" borderId="80" xfId="0" applyFont="1" applyFill="1" applyBorder="1" applyAlignment="1">
      <alignment horizontal="right" vertical="center"/>
    </xf>
    <xf numFmtId="16" fontId="125" fillId="9" borderId="3" xfId="0" applyNumberFormat="1" applyFont="1" applyFill="1" applyBorder="1" applyAlignment="1">
      <alignment vertical="center"/>
    </xf>
    <xf numFmtId="3" fontId="127" fillId="0" borderId="3" xfId="0" applyNumberFormat="1" applyFont="1" applyFill="1" applyBorder="1" applyAlignment="1">
      <alignment horizontal="right" vertical="center"/>
    </xf>
    <xf numFmtId="3" fontId="130" fillId="0" borderId="3" xfId="0" applyNumberFormat="1" applyFont="1" applyBorder="1" applyAlignment="1">
      <alignment horizontal="center"/>
    </xf>
    <xf numFmtId="0" fontId="133" fillId="56" borderId="81" xfId="0" applyFont="1" applyFill="1" applyBorder="1" applyAlignment="1">
      <alignment horizontal="right" vertical="center"/>
    </xf>
    <xf numFmtId="3" fontId="128" fillId="0" borderId="3" xfId="0" applyNumberFormat="1" applyFont="1" applyFill="1" applyBorder="1" applyAlignment="1">
      <alignment horizontal="right" vertical="center"/>
    </xf>
    <xf numFmtId="181" fontId="116" fillId="0" borderId="80" xfId="45" applyNumberFormat="1" applyFont="1" applyBorder="1" applyAlignment="1">
      <alignment horizontal="right" vertical="center"/>
    </xf>
    <xf numFmtId="181" fontId="118" fillId="0" borderId="80" xfId="45" applyNumberFormat="1" applyFont="1" applyBorder="1" applyAlignment="1">
      <alignment horizontal="right" vertical="center"/>
    </xf>
    <xf numFmtId="181" fontId="116" fillId="0" borderId="3" xfId="45" applyNumberFormat="1" applyFont="1" applyBorder="1" applyAlignment="1">
      <alignment horizontal="right" vertical="center"/>
    </xf>
    <xf numFmtId="181" fontId="118" fillId="0" borderId="3" xfId="45" applyNumberFormat="1" applyFont="1" applyBorder="1" applyAlignment="1">
      <alignment horizontal="right" vertical="center"/>
    </xf>
    <xf numFmtId="181" fontId="113" fillId="60" borderId="3" xfId="45" applyNumberFormat="1" applyFont="1" applyFill="1" applyBorder="1" applyAlignment="1">
      <alignment horizontal="right"/>
    </xf>
    <xf numFmtId="181" fontId="122" fillId="60" borderId="3" xfId="45" applyNumberFormat="1" applyFont="1" applyFill="1" applyBorder="1" applyAlignment="1">
      <alignment horizontal="right"/>
    </xf>
    <xf numFmtId="181" fontId="123" fillId="60" borderId="3" xfId="45" applyNumberFormat="1" applyFont="1" applyFill="1" applyBorder="1" applyAlignment="1">
      <alignment horizontal="right"/>
    </xf>
    <xf numFmtId="0" fontId="127" fillId="46" borderId="3" xfId="0" applyFont="1" applyFill="1" applyBorder="1" applyAlignment="1">
      <alignment horizontal="right" vertical="center"/>
    </xf>
    <xf numFmtId="0" fontId="133" fillId="46" borderId="3" xfId="0" applyFont="1" applyFill="1" applyBorder="1" applyAlignment="1">
      <alignment vertical="center"/>
    </xf>
    <xf numFmtId="3" fontId="127" fillId="9" borderId="3" xfId="0" applyNumberFormat="1" applyFont="1" applyFill="1" applyBorder="1" applyAlignment="1">
      <alignment horizontal="right" vertical="center"/>
    </xf>
    <xf numFmtId="3" fontId="133" fillId="9" borderId="3" xfId="0" applyNumberFormat="1" applyFont="1" applyFill="1" applyBorder="1" applyAlignment="1">
      <alignment horizontal="right" vertical="center"/>
    </xf>
    <xf numFmtId="0" fontId="0" fillId="63" borderId="0" xfId="0" applyFill="1" applyAlignment="1">
      <alignment/>
    </xf>
    <xf numFmtId="0" fontId="0" fillId="46" borderId="0" xfId="0" applyFill="1" applyAlignment="1">
      <alignment/>
    </xf>
    <xf numFmtId="0" fontId="113" fillId="46" borderId="3" xfId="0" applyFont="1" applyFill="1" applyBorder="1" applyAlignment="1">
      <alignment horizontal="right"/>
    </xf>
    <xf numFmtId="17" fontId="112" fillId="58" borderId="3" xfId="0" applyNumberFormat="1" applyFont="1" applyFill="1" applyBorder="1" applyAlignment="1">
      <alignment horizontal="left"/>
    </xf>
    <xf numFmtId="3" fontId="116" fillId="58" borderId="3" xfId="0" applyNumberFormat="1" applyFont="1" applyFill="1" applyBorder="1" applyAlignment="1">
      <alignment horizontal="center"/>
    </xf>
    <xf numFmtId="3" fontId="130" fillId="58" borderId="3" xfId="0" applyNumberFormat="1" applyFont="1" applyFill="1" applyBorder="1" applyAlignment="1">
      <alignment horizontal="center"/>
    </xf>
    <xf numFmtId="0" fontId="116" fillId="58" borderId="3" xfId="0" applyFont="1" applyFill="1" applyBorder="1" applyAlignment="1">
      <alignment horizontal="center"/>
    </xf>
    <xf numFmtId="3" fontId="116" fillId="46" borderId="3" xfId="0" applyNumberFormat="1" applyFont="1" applyFill="1" applyBorder="1" applyAlignment="1">
      <alignment horizontal="center" vertical="center" wrapText="1"/>
    </xf>
    <xf numFmtId="3" fontId="117" fillId="46" borderId="3" xfId="0" applyNumberFormat="1" applyFont="1" applyFill="1" applyBorder="1" applyAlignment="1">
      <alignment horizontal="center" vertical="center" wrapText="1"/>
    </xf>
    <xf numFmtId="0" fontId="116" fillId="46" borderId="3" xfId="0" applyFont="1" applyFill="1" applyBorder="1" applyAlignment="1">
      <alignment horizontal="center" vertical="center" wrapText="1"/>
    </xf>
    <xf numFmtId="16" fontId="125" fillId="0" borderId="3" xfId="0" applyNumberFormat="1" applyFont="1" applyFill="1" applyBorder="1" applyAlignment="1">
      <alignment vertical="center"/>
    </xf>
    <xf numFmtId="181" fontId="113" fillId="0" borderId="3" xfId="45" applyNumberFormat="1" applyFont="1" applyFill="1" applyBorder="1" applyAlignment="1">
      <alignment horizontal="right"/>
    </xf>
    <xf numFmtId="181" fontId="122" fillId="0" borderId="3" xfId="45" applyNumberFormat="1" applyFont="1" applyFill="1" applyBorder="1" applyAlignment="1">
      <alignment horizontal="right"/>
    </xf>
    <xf numFmtId="181" fontId="123" fillId="0" borderId="3" xfId="45" applyNumberFormat="1" applyFont="1" applyFill="1" applyBorder="1" applyAlignment="1">
      <alignment horizontal="right"/>
    </xf>
    <xf numFmtId="3" fontId="122" fillId="0" borderId="3" xfId="0" applyNumberFormat="1" applyFont="1" applyFill="1" applyBorder="1" applyAlignment="1">
      <alignment horizontal="right"/>
    </xf>
    <xf numFmtId="17" fontId="112" fillId="46" borderId="3" xfId="0" applyNumberFormat="1" applyFont="1" applyFill="1" applyBorder="1" applyAlignment="1">
      <alignment/>
    </xf>
    <xf numFmtId="17" fontId="112" fillId="60" borderId="3" xfId="0" applyNumberFormat="1" applyFont="1" applyFill="1" applyBorder="1" applyAlignment="1">
      <alignment/>
    </xf>
    <xf numFmtId="17" fontId="112" fillId="46" borderId="80" xfId="0" applyNumberFormat="1" applyFont="1" applyFill="1" applyBorder="1" applyAlignment="1">
      <alignment/>
    </xf>
    <xf numFmtId="0" fontId="0" fillId="0" borderId="0" xfId="0" applyAlignment="1">
      <alignment/>
    </xf>
    <xf numFmtId="0" fontId="112" fillId="55" borderId="84" xfId="0" applyFont="1" applyFill="1" applyBorder="1" applyAlignment="1">
      <alignment/>
    </xf>
    <xf numFmtId="0" fontId="112" fillId="55" borderId="85" xfId="0" applyFont="1" applyFill="1" applyBorder="1" applyAlignment="1">
      <alignment/>
    </xf>
    <xf numFmtId="0" fontId="112" fillId="55" borderId="66" xfId="0" applyFont="1" applyFill="1" applyBorder="1" applyAlignment="1">
      <alignment horizontal="left"/>
    </xf>
    <xf numFmtId="0" fontId="113" fillId="55" borderId="66" xfId="0" applyFont="1" applyFill="1" applyBorder="1" applyAlignment="1">
      <alignment horizontal="left"/>
    </xf>
    <xf numFmtId="0" fontId="113" fillId="55" borderId="67" xfId="0" applyFont="1" applyFill="1" applyBorder="1" applyAlignment="1">
      <alignment horizontal="left"/>
    </xf>
    <xf numFmtId="0" fontId="0" fillId="0" borderId="8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12" fillId="55" borderId="66" xfId="0" applyFont="1" applyFill="1" applyBorder="1" applyAlignment="1">
      <alignment horizontal="center"/>
    </xf>
    <xf numFmtId="0" fontId="113" fillId="55" borderId="66" xfId="0" applyFont="1" applyFill="1" applyBorder="1" applyAlignment="1">
      <alignment horizontal="center"/>
    </xf>
    <xf numFmtId="0" fontId="113" fillId="55" borderId="67" xfId="0" applyFont="1" applyFill="1" applyBorder="1" applyAlignment="1">
      <alignment horizontal="center"/>
    </xf>
    <xf numFmtId="0" fontId="112" fillId="55" borderId="84" xfId="0" applyFont="1" applyFill="1" applyBorder="1" applyAlignment="1">
      <alignment horizontal="left" vertical="center"/>
    </xf>
    <xf numFmtId="0" fontId="112" fillId="55" borderId="87" xfId="0" applyFont="1" applyFill="1" applyBorder="1" applyAlignment="1">
      <alignment horizontal="left" vertical="center"/>
    </xf>
    <xf numFmtId="0" fontId="118" fillId="58" borderId="3" xfId="0" applyFont="1" applyFill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0" fontId="109" fillId="45" borderId="64" xfId="0" applyFont="1" applyFill="1" applyBorder="1" applyAlignment="1">
      <alignment horizontal="center" wrapText="1"/>
    </xf>
    <xf numFmtId="0" fontId="109" fillId="45" borderId="54" xfId="0" applyFont="1" applyFill="1" applyBorder="1" applyAlignment="1">
      <alignment horizontal="center" wrapText="1"/>
    </xf>
    <xf numFmtId="216" fontId="109" fillId="45" borderId="88" xfId="256" applyNumberFormat="1" applyFont="1" applyFill="1" applyBorder="1" applyAlignment="1">
      <alignment horizontal="center" vertical="top"/>
    </xf>
    <xf numFmtId="216" fontId="109" fillId="45" borderId="89" xfId="256" applyNumberFormat="1" applyFont="1" applyFill="1" applyBorder="1" applyAlignment="1">
      <alignment horizontal="center" vertical="top"/>
    </xf>
    <xf numFmtId="216" fontId="109" fillId="45" borderId="90" xfId="256" applyNumberFormat="1" applyFont="1" applyFill="1" applyBorder="1" applyAlignment="1">
      <alignment horizontal="center" vertical="top"/>
    </xf>
    <xf numFmtId="0" fontId="109" fillId="45" borderId="64" xfId="0" applyFont="1" applyFill="1" applyBorder="1" applyAlignment="1">
      <alignment horizontal="center"/>
    </xf>
    <xf numFmtId="0" fontId="109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ayibanda\AppData\Local\Microsoft\Windows\INetCache\Content.Outlook\A65XOU83\Financial%20inclusion%20data%20%20June%2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ibutors  "/>
      <sheetName val="beneficiaries "/>
    </sheetNames>
    <sheetDataSet>
      <sheetData sheetId="0">
        <row r="17">
          <cell r="F17">
            <v>11731</v>
          </cell>
          <cell r="G17">
            <v>25265</v>
          </cell>
        </row>
      </sheetData>
      <sheetData sheetId="1">
        <row r="18">
          <cell r="F18">
            <v>1280</v>
          </cell>
          <cell r="G18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131"/>
  <sheetViews>
    <sheetView showGridLines="0" tabSelected="1" zoomScalePageLayoutView="0" workbookViewId="0" topLeftCell="D33">
      <selection activeCell="K45" sqref="K45"/>
    </sheetView>
  </sheetViews>
  <sheetFormatPr defaultColWidth="9.33203125" defaultRowHeight="12.75"/>
  <cols>
    <col min="2" max="2" width="9.83203125" style="0" bestFit="1" customWidth="1"/>
    <col min="3" max="3" width="53.66015625" style="0" customWidth="1"/>
    <col min="4" max="4" width="38.5" style="0" customWidth="1"/>
    <col min="5" max="5" width="36.5" style="0" customWidth="1"/>
    <col min="6" max="6" width="24" style="0" customWidth="1"/>
    <col min="7" max="7" width="24.16015625" style="0" customWidth="1"/>
    <col min="8" max="8" width="27.16015625" style="0" bestFit="1" customWidth="1"/>
    <col min="9" max="9" width="19.83203125" style="0" customWidth="1"/>
  </cols>
  <sheetData>
    <row r="2" spans="3:7" ht="12.75">
      <c r="C2" s="166" t="s">
        <v>72</v>
      </c>
      <c r="D2" s="166"/>
      <c r="E2" s="165"/>
      <c r="G2" s="164"/>
    </row>
    <row r="3" spans="3:7" ht="12.75">
      <c r="C3" s="166" t="s">
        <v>148</v>
      </c>
      <c r="D3" s="166"/>
      <c r="E3" s="165"/>
      <c r="F3" s="165"/>
      <c r="G3" s="164"/>
    </row>
    <row r="4" spans="3:7" ht="12.75">
      <c r="C4" s="166" t="s">
        <v>73</v>
      </c>
      <c r="D4" s="184"/>
      <c r="E4" s="164"/>
      <c r="F4" s="164"/>
      <c r="G4" s="164"/>
    </row>
    <row r="5" ht="12.75">
      <c r="C5" s="127"/>
    </row>
    <row r="6" spans="3:9" ht="13.5" thickBot="1">
      <c r="C6" s="163" t="s">
        <v>94</v>
      </c>
      <c r="D6" s="126"/>
      <c r="E6" s="126"/>
      <c r="F6" s="59"/>
      <c r="G6" s="59"/>
      <c r="H6" s="59"/>
      <c r="I6" s="59"/>
    </row>
    <row r="7" spans="3:9" ht="22.5" customHeight="1">
      <c r="C7" s="360" t="s">
        <v>67</v>
      </c>
      <c r="D7" s="357" t="s">
        <v>75</v>
      </c>
      <c r="E7" s="357"/>
      <c r="F7" s="358"/>
      <c r="G7" s="357" t="s">
        <v>74</v>
      </c>
      <c r="H7" s="358"/>
      <c r="I7" s="359"/>
    </row>
    <row r="8" spans="3:9" ht="19.5" customHeight="1">
      <c r="C8" s="361"/>
      <c r="D8" s="154" t="s">
        <v>68</v>
      </c>
      <c r="E8" s="154" t="s">
        <v>69</v>
      </c>
      <c r="F8" s="154" t="s">
        <v>70</v>
      </c>
      <c r="G8" s="154" t="s">
        <v>68</v>
      </c>
      <c r="H8" s="154" t="s">
        <v>69</v>
      </c>
      <c r="I8" s="155" t="s">
        <v>70</v>
      </c>
    </row>
    <row r="9" spans="3:9" ht="21.75" customHeight="1">
      <c r="C9" s="156">
        <v>2012</v>
      </c>
      <c r="D9" s="188">
        <v>108144.92502627701</v>
      </c>
      <c r="E9" s="188">
        <v>289541.0555010737</v>
      </c>
      <c r="F9" s="189">
        <f aca="true" t="shared" si="0" ref="F9:F23">D9+E9</f>
        <v>397685.98052735074</v>
      </c>
      <c r="G9" s="188">
        <v>14252</v>
      </c>
      <c r="H9" s="188">
        <v>17418</v>
      </c>
      <c r="I9" s="190">
        <v>33314</v>
      </c>
    </row>
    <row r="10" spans="3:9" ht="18" customHeight="1">
      <c r="C10" s="157">
        <v>2013</v>
      </c>
      <c r="D10" s="191">
        <v>112556.24619574047</v>
      </c>
      <c r="E10" s="191">
        <v>275232.73428591323</v>
      </c>
      <c r="F10" s="192">
        <f t="shared" si="0"/>
        <v>387788.9804816537</v>
      </c>
      <c r="G10" s="191">
        <v>14569</v>
      </c>
      <c r="H10" s="191">
        <v>17959</v>
      </c>
      <c r="I10" s="193">
        <v>33902</v>
      </c>
    </row>
    <row r="11" spans="3:9" ht="20.25" customHeight="1">
      <c r="C11" s="156">
        <v>2014</v>
      </c>
      <c r="D11" s="188">
        <v>123613.57898008186</v>
      </c>
      <c r="E11" s="188">
        <v>299518.4014491932</v>
      </c>
      <c r="F11" s="189">
        <f t="shared" si="0"/>
        <v>423131.9804292751</v>
      </c>
      <c r="G11" s="188">
        <v>14759</v>
      </c>
      <c r="H11" s="188">
        <v>19249</v>
      </c>
      <c r="I11" s="190">
        <v>34494</v>
      </c>
    </row>
    <row r="12" spans="3:9" ht="21" customHeight="1">
      <c r="C12" s="158">
        <v>42064</v>
      </c>
      <c r="D12" s="191">
        <v>97918.33679489142</v>
      </c>
      <c r="E12" s="191">
        <v>235168.6458642937</v>
      </c>
      <c r="F12" s="192">
        <f t="shared" si="0"/>
        <v>333086.98265918513</v>
      </c>
      <c r="G12" s="191">
        <v>13255.00242886884</v>
      </c>
      <c r="H12" s="191">
        <v>17339.99757113116</v>
      </c>
      <c r="I12" s="193">
        <f aca="true" t="shared" si="1" ref="I12:I23">G12+H12</f>
        <v>30595</v>
      </c>
    </row>
    <row r="13" spans="3:9" ht="26.25" customHeight="1">
      <c r="C13" s="159">
        <v>42156</v>
      </c>
      <c r="D13" s="188">
        <v>107965</v>
      </c>
      <c r="E13" s="188">
        <v>264141</v>
      </c>
      <c r="F13" s="189">
        <f t="shared" si="0"/>
        <v>372106</v>
      </c>
      <c r="G13" s="188">
        <v>14270.711038853313</v>
      </c>
      <c r="H13" s="188">
        <v>17769.28896114669</v>
      </c>
      <c r="I13" s="190">
        <f t="shared" si="1"/>
        <v>32040</v>
      </c>
    </row>
    <row r="14" spans="3:9" ht="19.5" customHeight="1">
      <c r="C14" s="158">
        <v>42248</v>
      </c>
      <c r="D14" s="191">
        <v>107842</v>
      </c>
      <c r="E14" s="191">
        <v>257647</v>
      </c>
      <c r="F14" s="192">
        <f t="shared" si="0"/>
        <v>365489</v>
      </c>
      <c r="G14" s="191">
        <v>14527.763071202584</v>
      </c>
      <c r="H14" s="191">
        <v>18160.236928797418</v>
      </c>
      <c r="I14" s="193">
        <f t="shared" si="1"/>
        <v>32688</v>
      </c>
    </row>
    <row r="15" spans="3:9" ht="29.25" customHeight="1">
      <c r="C15" s="159">
        <v>42339</v>
      </c>
      <c r="D15" s="188">
        <v>109587</v>
      </c>
      <c r="E15" s="188">
        <v>259756</v>
      </c>
      <c r="F15" s="189">
        <f t="shared" si="0"/>
        <v>369343</v>
      </c>
      <c r="G15" s="188">
        <v>16245.741910631741</v>
      </c>
      <c r="H15" s="188">
        <v>16748.258089368257</v>
      </c>
      <c r="I15" s="190">
        <f t="shared" si="1"/>
        <v>32994</v>
      </c>
    </row>
    <row r="16" spans="3:9" ht="21.75" customHeight="1">
      <c r="C16" s="158">
        <v>42430</v>
      </c>
      <c r="D16" s="191">
        <v>114957.13294466537</v>
      </c>
      <c r="E16" s="191">
        <v>270804.8500474386</v>
      </c>
      <c r="F16" s="192">
        <f t="shared" si="0"/>
        <v>385761.98299210396</v>
      </c>
      <c r="G16" s="191">
        <v>13647.447850243072</v>
      </c>
      <c r="H16" s="191">
        <v>17059.552149756928</v>
      </c>
      <c r="I16" s="193">
        <f t="shared" si="1"/>
        <v>30707</v>
      </c>
    </row>
    <row r="17" spans="3:9" ht="25.5" customHeight="1">
      <c r="C17" s="159">
        <v>42522</v>
      </c>
      <c r="D17" s="188">
        <v>120627</v>
      </c>
      <c r="E17" s="188">
        <v>276005</v>
      </c>
      <c r="F17" s="189">
        <f t="shared" si="0"/>
        <v>396632</v>
      </c>
      <c r="G17" s="188">
        <v>14353.205499324124</v>
      </c>
      <c r="H17" s="188">
        <v>18009.79450067588</v>
      </c>
      <c r="I17" s="190">
        <f t="shared" si="1"/>
        <v>32363</v>
      </c>
    </row>
    <row r="18" spans="3:9" ht="20.25" customHeight="1">
      <c r="C18" s="158">
        <v>42614</v>
      </c>
      <c r="D18" s="191">
        <v>117782</v>
      </c>
      <c r="E18" s="191">
        <v>267681</v>
      </c>
      <c r="F18" s="192">
        <f t="shared" si="0"/>
        <v>385463</v>
      </c>
      <c r="G18" s="191">
        <v>14711.23382283278</v>
      </c>
      <c r="H18" s="191">
        <v>19017.7661771672</v>
      </c>
      <c r="I18" s="193">
        <f t="shared" si="1"/>
        <v>33728.99999999998</v>
      </c>
    </row>
    <row r="19" spans="3:9" ht="22.5" customHeight="1">
      <c r="C19" s="159">
        <v>42735</v>
      </c>
      <c r="D19" s="188">
        <v>117972</v>
      </c>
      <c r="E19" s="194">
        <v>273452</v>
      </c>
      <c r="F19" s="189">
        <f t="shared" si="0"/>
        <v>391424</v>
      </c>
      <c r="G19" s="188">
        <v>14969</v>
      </c>
      <c r="H19" s="188">
        <v>19177</v>
      </c>
      <c r="I19" s="190">
        <f t="shared" si="1"/>
        <v>34146</v>
      </c>
    </row>
    <row r="20" spans="3:9" ht="19.5" customHeight="1">
      <c r="C20" s="158">
        <v>42825</v>
      </c>
      <c r="D20" s="191">
        <v>117557</v>
      </c>
      <c r="E20" s="195">
        <v>281495</v>
      </c>
      <c r="F20" s="192">
        <f t="shared" si="0"/>
        <v>399052</v>
      </c>
      <c r="G20" s="191">
        <v>13675</v>
      </c>
      <c r="H20" s="191">
        <v>17890</v>
      </c>
      <c r="I20" s="193">
        <f t="shared" si="1"/>
        <v>31565</v>
      </c>
    </row>
    <row r="21" spans="3:9" ht="24" customHeight="1">
      <c r="C21" s="159">
        <v>42916</v>
      </c>
      <c r="D21" s="194">
        <v>114980</v>
      </c>
      <c r="E21" s="194">
        <v>259605</v>
      </c>
      <c r="F21" s="189">
        <f t="shared" si="0"/>
        <v>374585</v>
      </c>
      <c r="G21" s="188">
        <v>14735</v>
      </c>
      <c r="H21" s="188">
        <v>18797</v>
      </c>
      <c r="I21" s="190">
        <f t="shared" si="1"/>
        <v>33532</v>
      </c>
    </row>
    <row r="22" spans="3:9" ht="20.25" customHeight="1">
      <c r="C22" s="158">
        <v>42979</v>
      </c>
      <c r="D22" s="191">
        <v>122087</v>
      </c>
      <c r="E22" s="191">
        <v>276216</v>
      </c>
      <c r="F22" s="192">
        <f t="shared" si="0"/>
        <v>398303</v>
      </c>
      <c r="G22" s="191">
        <v>14937</v>
      </c>
      <c r="H22" s="191">
        <v>19525</v>
      </c>
      <c r="I22" s="193">
        <f t="shared" si="1"/>
        <v>34462</v>
      </c>
    </row>
    <row r="23" spans="3:9" ht="25.5" customHeight="1" thickBot="1">
      <c r="C23" s="160">
        <v>43070</v>
      </c>
      <c r="D23" s="196">
        <v>124670</v>
      </c>
      <c r="E23" s="196">
        <v>249665</v>
      </c>
      <c r="F23" s="197">
        <f t="shared" si="0"/>
        <v>374335</v>
      </c>
      <c r="G23" s="198">
        <v>15146</v>
      </c>
      <c r="H23" s="198">
        <v>19787</v>
      </c>
      <c r="I23" s="199">
        <f t="shared" si="1"/>
        <v>34933</v>
      </c>
    </row>
    <row r="24" spans="3:9" ht="18" customHeight="1" thickBot="1">
      <c r="C24" s="161">
        <v>43160</v>
      </c>
      <c r="D24" s="200">
        <v>125347</v>
      </c>
      <c r="E24" s="200">
        <v>285463</v>
      </c>
      <c r="F24" s="201">
        <v>410810</v>
      </c>
      <c r="G24" s="202">
        <v>14006</v>
      </c>
      <c r="H24" s="202">
        <v>18297</v>
      </c>
      <c r="I24" s="203">
        <v>32303</v>
      </c>
    </row>
    <row r="25" spans="3:9" ht="23.25" customHeight="1" thickBot="1">
      <c r="C25" s="160">
        <v>43281</v>
      </c>
      <c r="D25" s="196">
        <v>140120</v>
      </c>
      <c r="E25" s="196">
        <v>325459</v>
      </c>
      <c r="F25" s="197">
        <v>465579</v>
      </c>
      <c r="G25" s="198">
        <v>16577</v>
      </c>
      <c r="H25" s="198">
        <v>20981</v>
      </c>
      <c r="I25" s="199">
        <v>37558</v>
      </c>
    </row>
    <row r="26" spans="3:9" ht="19.5" customHeight="1">
      <c r="C26" s="162">
        <v>43372</v>
      </c>
      <c r="D26" s="204">
        <v>130117</v>
      </c>
      <c r="E26" s="204">
        <v>287890</v>
      </c>
      <c r="F26" s="205">
        <v>418007</v>
      </c>
      <c r="G26" s="206">
        <v>14935</v>
      </c>
      <c r="H26" s="206">
        <v>20191</v>
      </c>
      <c r="I26" s="207">
        <v>35126</v>
      </c>
    </row>
    <row r="27" spans="3:9" ht="21" customHeight="1">
      <c r="C27" s="167">
        <v>43452</v>
      </c>
      <c r="D27" s="208">
        <v>149597</v>
      </c>
      <c r="E27" s="208">
        <v>328981</v>
      </c>
      <c r="F27" s="209">
        <v>478578</v>
      </c>
      <c r="G27" s="210">
        <v>16163</v>
      </c>
      <c r="H27" s="210">
        <v>21064</v>
      </c>
      <c r="I27" s="211">
        <v>37227</v>
      </c>
    </row>
    <row r="28" spans="3:9" ht="21" customHeight="1">
      <c r="C28" s="168">
        <v>43543</v>
      </c>
      <c r="D28" s="212">
        <v>167401</v>
      </c>
      <c r="E28" s="212">
        <v>361799</v>
      </c>
      <c r="F28" s="213">
        <v>529200</v>
      </c>
      <c r="G28" s="214">
        <v>16701</v>
      </c>
      <c r="H28" s="214">
        <v>22470</v>
      </c>
      <c r="I28" s="213">
        <v>39171</v>
      </c>
    </row>
    <row r="29" spans="3:9" ht="28.5" customHeight="1">
      <c r="C29" s="169">
        <v>43635</v>
      </c>
      <c r="D29" s="215">
        <v>179708</v>
      </c>
      <c r="E29" s="215">
        <v>388084</v>
      </c>
      <c r="F29" s="216">
        <v>567792</v>
      </c>
      <c r="G29" s="217">
        <v>17560</v>
      </c>
      <c r="H29" s="217">
        <v>22786</v>
      </c>
      <c r="I29" s="216">
        <v>40346</v>
      </c>
    </row>
    <row r="30" spans="3:9" ht="22.5" customHeight="1">
      <c r="C30" s="168">
        <v>43727</v>
      </c>
      <c r="D30" s="212">
        <v>147605</v>
      </c>
      <c r="E30" s="212">
        <v>313877</v>
      </c>
      <c r="F30" s="213">
        <v>461482</v>
      </c>
      <c r="G30" s="214">
        <v>16614</v>
      </c>
      <c r="H30" s="214">
        <v>22608</v>
      </c>
      <c r="I30" s="213">
        <v>39222</v>
      </c>
    </row>
    <row r="31" spans="3:9" ht="26.25" customHeight="1">
      <c r="C31" s="169">
        <v>43818</v>
      </c>
      <c r="D31" s="215" t="s">
        <v>76</v>
      </c>
      <c r="E31" s="215" t="s">
        <v>77</v>
      </c>
      <c r="F31" s="216" t="s">
        <v>78</v>
      </c>
      <c r="G31" s="217" t="s">
        <v>79</v>
      </c>
      <c r="H31" s="217" t="s">
        <v>80</v>
      </c>
      <c r="I31" s="216" t="s">
        <v>81</v>
      </c>
    </row>
    <row r="32" spans="3:9" ht="26.25" customHeight="1">
      <c r="C32" s="168">
        <v>43910</v>
      </c>
      <c r="D32" s="212">
        <v>174647</v>
      </c>
      <c r="E32" s="212">
        <v>367998</v>
      </c>
      <c r="F32" s="213">
        <v>542645</v>
      </c>
      <c r="G32" s="214">
        <v>17616</v>
      </c>
      <c r="H32" s="214">
        <v>23833</v>
      </c>
      <c r="I32" s="213">
        <v>41449</v>
      </c>
    </row>
    <row r="33" spans="3:9" ht="25.5" customHeight="1">
      <c r="C33" s="169">
        <v>44002</v>
      </c>
      <c r="D33" s="215">
        <v>188487</v>
      </c>
      <c r="E33" s="215">
        <v>398085</v>
      </c>
      <c r="F33" s="216">
        <v>586572</v>
      </c>
      <c r="G33" s="217">
        <v>17996</v>
      </c>
      <c r="H33" s="217">
        <v>24196</v>
      </c>
      <c r="I33" s="216">
        <v>42192</v>
      </c>
    </row>
    <row r="34" spans="3:9" ht="21" customHeight="1">
      <c r="C34" s="168">
        <v>44094</v>
      </c>
      <c r="D34" s="212" t="s">
        <v>82</v>
      </c>
      <c r="E34" s="212" t="s">
        <v>83</v>
      </c>
      <c r="F34" s="213" t="s">
        <v>86</v>
      </c>
      <c r="G34" s="212" t="s">
        <v>84</v>
      </c>
      <c r="H34" s="212" t="s">
        <v>85</v>
      </c>
      <c r="I34" s="213" t="s">
        <v>87</v>
      </c>
    </row>
    <row r="35" spans="3:9" ht="23.25" customHeight="1">
      <c r="C35" s="169">
        <v>44186</v>
      </c>
      <c r="D35" s="218" t="s">
        <v>88</v>
      </c>
      <c r="E35" s="218" t="s">
        <v>89</v>
      </c>
      <c r="F35" s="219" t="s">
        <v>90</v>
      </c>
      <c r="G35" s="220" t="s">
        <v>91</v>
      </c>
      <c r="H35" s="220" t="s">
        <v>92</v>
      </c>
      <c r="I35" s="219" t="s">
        <v>93</v>
      </c>
    </row>
    <row r="36" spans="3:9" ht="12.75">
      <c r="C36" s="186">
        <v>44276</v>
      </c>
      <c r="D36" s="212">
        <v>210101</v>
      </c>
      <c r="E36" s="212">
        <v>433181</v>
      </c>
      <c r="F36" s="213">
        <f>E36+D36</f>
        <v>643282</v>
      </c>
      <c r="G36" s="214">
        <v>9472</v>
      </c>
      <c r="H36" s="214">
        <v>34697</v>
      </c>
      <c r="I36" s="213">
        <f>H36+G36</f>
        <v>44169</v>
      </c>
    </row>
    <row r="37" spans="3:9" ht="13.5" thickBot="1">
      <c r="C37" s="187">
        <v>44377</v>
      </c>
      <c r="D37" s="221" t="s">
        <v>103</v>
      </c>
      <c r="E37" s="221" t="s">
        <v>104</v>
      </c>
      <c r="F37" s="222" t="s">
        <v>105</v>
      </c>
      <c r="G37" s="223" t="s">
        <v>106</v>
      </c>
      <c r="H37" s="223" t="s">
        <v>107</v>
      </c>
      <c r="I37" s="222" t="s">
        <v>108</v>
      </c>
    </row>
    <row r="38" spans="3:9" ht="12.75">
      <c r="C38" s="185">
        <v>44469</v>
      </c>
      <c r="D38" s="212">
        <v>170524</v>
      </c>
      <c r="E38" s="212" t="s">
        <v>114</v>
      </c>
      <c r="F38" s="213">
        <v>502606</v>
      </c>
      <c r="G38" s="214" t="s">
        <v>115</v>
      </c>
      <c r="H38" s="214">
        <v>25797</v>
      </c>
      <c r="I38" s="213" t="s">
        <v>116</v>
      </c>
    </row>
    <row r="39" spans="3:9" ht="12.75">
      <c r="C39" s="238">
        <v>44561</v>
      </c>
      <c r="D39" s="239">
        <v>199285</v>
      </c>
      <c r="E39" s="239">
        <v>388194</v>
      </c>
      <c r="F39" s="240">
        <v>587479</v>
      </c>
      <c r="G39" s="239">
        <v>18665</v>
      </c>
      <c r="H39" s="239">
        <v>26845</v>
      </c>
      <c r="I39" s="240">
        <v>45510</v>
      </c>
    </row>
    <row r="40" spans="3:9" ht="12.75">
      <c r="C40" s="252">
        <v>44651</v>
      </c>
      <c r="D40" s="253">
        <v>218523</v>
      </c>
      <c r="E40" s="253">
        <v>420025</v>
      </c>
      <c r="F40" s="254">
        <v>638548</v>
      </c>
      <c r="G40" s="255">
        <v>19620</v>
      </c>
      <c r="H40" s="255">
        <v>28093</v>
      </c>
      <c r="I40" s="254">
        <v>47713</v>
      </c>
    </row>
    <row r="41" spans="3:9" ht="12.75">
      <c r="C41" s="256">
        <v>44742</v>
      </c>
      <c r="D41" s="257" t="s">
        <v>127</v>
      </c>
      <c r="E41" s="257" t="s">
        <v>129</v>
      </c>
      <c r="F41" s="258">
        <v>691586</v>
      </c>
      <c r="G41" s="257" t="s">
        <v>130</v>
      </c>
      <c r="H41" s="257" t="s">
        <v>131</v>
      </c>
      <c r="I41" s="259" t="s">
        <v>132</v>
      </c>
    </row>
    <row r="42" spans="3:9" ht="14.25" thickBot="1">
      <c r="C42" s="252">
        <v>44834</v>
      </c>
      <c r="D42" s="260">
        <v>191449</v>
      </c>
      <c r="E42" s="262">
        <v>359815</v>
      </c>
      <c r="F42" s="261">
        <v>551264</v>
      </c>
      <c r="G42" s="260">
        <v>18935</v>
      </c>
      <c r="H42" s="262">
        <v>27981</v>
      </c>
      <c r="I42" s="304">
        <f>SUM(G42:H42)</f>
        <v>46916</v>
      </c>
    </row>
    <row r="43" spans="3:9" ht="13.5">
      <c r="C43" s="267">
        <v>44926</v>
      </c>
      <c r="D43" s="268" t="s">
        <v>133</v>
      </c>
      <c r="E43" s="268" t="s">
        <v>134</v>
      </c>
      <c r="F43" s="317" t="s">
        <v>135</v>
      </c>
      <c r="G43" s="268" t="s">
        <v>136</v>
      </c>
      <c r="H43" s="268" t="s">
        <v>137</v>
      </c>
      <c r="I43" s="269" t="s">
        <v>138</v>
      </c>
    </row>
    <row r="44" spans="3:9" ht="13.5">
      <c r="C44" s="168">
        <v>45016</v>
      </c>
      <c r="D44" s="326" t="s">
        <v>143</v>
      </c>
      <c r="E44" s="326" t="s">
        <v>144</v>
      </c>
      <c r="F44" s="327">
        <v>687009</v>
      </c>
      <c r="G44" s="326" t="s">
        <v>145</v>
      </c>
      <c r="H44" s="326" t="s">
        <v>146</v>
      </c>
      <c r="I44" s="310" t="s">
        <v>147</v>
      </c>
    </row>
    <row r="45" spans="3:11" ht="13.5">
      <c r="C45" s="238">
        <v>45107</v>
      </c>
      <c r="D45" s="328">
        <v>265489</v>
      </c>
      <c r="E45" s="328">
        <v>478405</v>
      </c>
      <c r="F45" s="329">
        <f>E45+D45</f>
        <v>743894</v>
      </c>
      <c r="G45" s="328">
        <v>21399</v>
      </c>
      <c r="H45" s="328">
        <v>30876</v>
      </c>
      <c r="I45" s="318">
        <v>52275</v>
      </c>
      <c r="J45" s="250"/>
      <c r="K45" s="250"/>
    </row>
    <row r="46" spans="3:33" ht="13.5">
      <c r="C46" s="270">
        <v>45199</v>
      </c>
      <c r="D46" s="315">
        <v>217980</v>
      </c>
      <c r="E46" s="315">
        <v>390590</v>
      </c>
      <c r="F46" s="305">
        <f>E46+D46</f>
        <v>608570</v>
      </c>
      <c r="G46" s="315">
        <v>19935</v>
      </c>
      <c r="H46" s="315">
        <v>29037</v>
      </c>
      <c r="I46" s="318">
        <v>48972</v>
      </c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</row>
    <row r="47" spans="3:9" ht="13.5">
      <c r="C47" s="306"/>
      <c r="D47" s="307"/>
      <c r="E47" s="307"/>
      <c r="F47" s="308"/>
      <c r="G47" s="307"/>
      <c r="H47" s="307"/>
      <c r="I47" s="309"/>
    </row>
    <row r="48" spans="3:9" ht="12.75">
      <c r="C48" s="231"/>
      <c r="D48" s="231"/>
      <c r="E48" s="232"/>
      <c r="F48" s="232"/>
      <c r="G48" s="232"/>
      <c r="H48" s="232"/>
      <c r="I48" s="232"/>
    </row>
    <row r="49" spans="2:4" ht="12.75">
      <c r="B49" s="127"/>
      <c r="C49" s="179" t="s">
        <v>101</v>
      </c>
      <c r="D49" s="180"/>
    </row>
    <row r="50" ht="6.75" customHeight="1" thickBot="1"/>
    <row r="51" spans="3:9" ht="25.5" customHeight="1">
      <c r="C51" s="128" t="s">
        <v>67</v>
      </c>
      <c r="D51" s="129" t="s">
        <v>62</v>
      </c>
      <c r="E51" s="129" t="s">
        <v>63</v>
      </c>
      <c r="F51" s="129" t="s">
        <v>64</v>
      </c>
      <c r="G51" s="129" t="s">
        <v>65</v>
      </c>
      <c r="H51" s="129" t="s">
        <v>66</v>
      </c>
      <c r="I51" s="130" t="s">
        <v>5</v>
      </c>
    </row>
    <row r="52" spans="3:9" ht="21.75" customHeight="1">
      <c r="C52" s="131">
        <v>2012</v>
      </c>
      <c r="D52" s="132">
        <v>3</v>
      </c>
      <c r="E52" s="132">
        <v>5</v>
      </c>
      <c r="F52" s="132">
        <v>7</v>
      </c>
      <c r="G52" s="132">
        <v>7</v>
      </c>
      <c r="H52" s="132">
        <v>8</v>
      </c>
      <c r="I52" s="133">
        <f aca="true" t="shared" si="2" ref="I52:I62">SUM(D52:H52)</f>
        <v>30</v>
      </c>
    </row>
    <row r="53" spans="3:9" ht="12.75">
      <c r="C53" s="134">
        <v>2013</v>
      </c>
      <c r="D53" s="135">
        <v>3</v>
      </c>
      <c r="E53" s="135">
        <v>5</v>
      </c>
      <c r="F53" s="135">
        <v>7</v>
      </c>
      <c r="G53" s="135">
        <v>7</v>
      </c>
      <c r="H53" s="135">
        <v>8</v>
      </c>
      <c r="I53" s="136">
        <f t="shared" si="2"/>
        <v>30</v>
      </c>
    </row>
    <row r="54" spans="3:9" ht="23.25" customHeight="1">
      <c r="C54" s="131">
        <v>2014</v>
      </c>
      <c r="D54" s="132">
        <v>3</v>
      </c>
      <c r="E54" s="132">
        <v>5</v>
      </c>
      <c r="F54" s="132">
        <v>7</v>
      </c>
      <c r="G54" s="132">
        <v>7</v>
      </c>
      <c r="H54" s="132">
        <v>8</v>
      </c>
      <c r="I54" s="133">
        <f t="shared" si="2"/>
        <v>30</v>
      </c>
    </row>
    <row r="55" spans="3:9" ht="16.5" customHeight="1">
      <c r="C55" s="137">
        <v>42064</v>
      </c>
      <c r="D55" s="135">
        <v>3</v>
      </c>
      <c r="E55" s="135">
        <v>5</v>
      </c>
      <c r="F55" s="135">
        <v>7</v>
      </c>
      <c r="G55" s="135">
        <v>7</v>
      </c>
      <c r="H55" s="135">
        <v>8</v>
      </c>
      <c r="I55" s="136">
        <f t="shared" si="2"/>
        <v>30</v>
      </c>
    </row>
    <row r="56" spans="3:9" ht="21.75" customHeight="1">
      <c r="C56" s="138">
        <v>42156</v>
      </c>
      <c r="D56" s="132">
        <v>3</v>
      </c>
      <c r="E56" s="132">
        <v>5</v>
      </c>
      <c r="F56" s="132">
        <v>7</v>
      </c>
      <c r="G56" s="132">
        <v>7</v>
      </c>
      <c r="H56" s="132">
        <v>8</v>
      </c>
      <c r="I56" s="133">
        <f t="shared" si="2"/>
        <v>30</v>
      </c>
    </row>
    <row r="57" spans="3:9" ht="15" customHeight="1">
      <c r="C57" s="137">
        <v>42248</v>
      </c>
      <c r="D57" s="135">
        <v>3</v>
      </c>
      <c r="E57" s="135">
        <v>5</v>
      </c>
      <c r="F57" s="135">
        <v>7</v>
      </c>
      <c r="G57" s="135">
        <v>7</v>
      </c>
      <c r="H57" s="135">
        <v>8</v>
      </c>
      <c r="I57" s="136">
        <f t="shared" si="2"/>
        <v>30</v>
      </c>
    </row>
    <row r="58" spans="3:9" ht="17.25" customHeight="1">
      <c r="C58" s="138">
        <v>42339</v>
      </c>
      <c r="D58" s="132">
        <v>3</v>
      </c>
      <c r="E58" s="132">
        <v>5</v>
      </c>
      <c r="F58" s="132">
        <v>7</v>
      </c>
      <c r="G58" s="132">
        <v>7</v>
      </c>
      <c r="H58" s="132">
        <v>8</v>
      </c>
      <c r="I58" s="133">
        <f t="shared" si="2"/>
        <v>30</v>
      </c>
    </row>
    <row r="59" spans="3:9" ht="16.5" customHeight="1">
      <c r="C59" s="137">
        <v>42430</v>
      </c>
      <c r="D59" s="135">
        <v>3</v>
      </c>
      <c r="E59" s="135">
        <v>5</v>
      </c>
      <c r="F59" s="135">
        <v>7</v>
      </c>
      <c r="G59" s="135">
        <v>7</v>
      </c>
      <c r="H59" s="135">
        <v>8</v>
      </c>
      <c r="I59" s="136">
        <f t="shared" si="2"/>
        <v>30</v>
      </c>
    </row>
    <row r="60" spans="3:9" ht="19.5" customHeight="1">
      <c r="C60" s="138">
        <v>42522</v>
      </c>
      <c r="D60" s="132">
        <v>3</v>
      </c>
      <c r="E60" s="132">
        <v>5</v>
      </c>
      <c r="F60" s="132">
        <v>7</v>
      </c>
      <c r="G60" s="132">
        <v>7</v>
      </c>
      <c r="H60" s="132">
        <v>8</v>
      </c>
      <c r="I60" s="133">
        <f t="shared" si="2"/>
        <v>30</v>
      </c>
    </row>
    <row r="61" spans="3:9" ht="18" customHeight="1">
      <c r="C61" s="137">
        <v>42614</v>
      </c>
      <c r="D61" s="135">
        <v>3</v>
      </c>
      <c r="E61" s="135">
        <v>5</v>
      </c>
      <c r="F61" s="135">
        <v>7</v>
      </c>
      <c r="G61" s="135">
        <v>7</v>
      </c>
      <c r="H61" s="135">
        <v>8</v>
      </c>
      <c r="I61" s="136">
        <f t="shared" si="2"/>
        <v>30</v>
      </c>
    </row>
    <row r="62" spans="3:9" ht="17.25" customHeight="1">
      <c r="C62" s="138">
        <v>42705</v>
      </c>
      <c r="D62" s="132">
        <v>3</v>
      </c>
      <c r="E62" s="132">
        <v>5</v>
      </c>
      <c r="F62" s="132">
        <v>7</v>
      </c>
      <c r="G62" s="132">
        <v>7</v>
      </c>
      <c r="H62" s="132">
        <v>8</v>
      </c>
      <c r="I62" s="133">
        <f t="shared" si="2"/>
        <v>30</v>
      </c>
    </row>
    <row r="63" spans="3:9" ht="18" customHeight="1">
      <c r="C63" s="137">
        <v>42825</v>
      </c>
      <c r="D63" s="135">
        <v>3</v>
      </c>
      <c r="E63" s="135">
        <v>5</v>
      </c>
      <c r="F63" s="135">
        <v>7</v>
      </c>
      <c r="G63" s="135">
        <v>7</v>
      </c>
      <c r="H63" s="135">
        <v>8</v>
      </c>
      <c r="I63" s="136">
        <v>30</v>
      </c>
    </row>
    <row r="64" spans="3:9" ht="19.5" customHeight="1">
      <c r="C64" s="138">
        <v>42916</v>
      </c>
      <c r="D64" s="132">
        <v>3</v>
      </c>
      <c r="E64" s="132">
        <v>5</v>
      </c>
      <c r="F64" s="132">
        <v>7</v>
      </c>
      <c r="G64" s="132">
        <v>7</v>
      </c>
      <c r="H64" s="132">
        <v>8</v>
      </c>
      <c r="I64" s="133">
        <v>30</v>
      </c>
    </row>
    <row r="65" spans="3:9" ht="12.75">
      <c r="C65" s="137">
        <v>42979</v>
      </c>
      <c r="D65" s="135">
        <v>3</v>
      </c>
      <c r="E65" s="135">
        <v>5</v>
      </c>
      <c r="F65" s="135">
        <v>7</v>
      </c>
      <c r="G65" s="135">
        <v>7</v>
      </c>
      <c r="H65" s="135">
        <v>8</v>
      </c>
      <c r="I65" s="136">
        <v>30</v>
      </c>
    </row>
    <row r="66" spans="3:9" ht="15.75" customHeight="1" thickBot="1">
      <c r="C66" s="139">
        <v>43070</v>
      </c>
      <c r="D66" s="140">
        <v>3</v>
      </c>
      <c r="E66" s="140">
        <v>5</v>
      </c>
      <c r="F66" s="140">
        <v>7</v>
      </c>
      <c r="G66" s="140">
        <v>7</v>
      </c>
      <c r="H66" s="140">
        <v>8</v>
      </c>
      <c r="I66" s="141">
        <v>30</v>
      </c>
    </row>
    <row r="67" spans="3:9" ht="19.5" customHeight="1" thickBot="1">
      <c r="C67" s="142">
        <v>43160</v>
      </c>
      <c r="D67" s="143">
        <v>3</v>
      </c>
      <c r="E67" s="143">
        <v>5</v>
      </c>
      <c r="F67" s="143">
        <v>7</v>
      </c>
      <c r="G67" s="143">
        <v>7</v>
      </c>
      <c r="H67" s="143">
        <v>8</v>
      </c>
      <c r="I67" s="144">
        <v>30</v>
      </c>
    </row>
    <row r="68" spans="3:9" ht="16.5" customHeight="1">
      <c r="C68" s="145">
        <v>43281</v>
      </c>
      <c r="D68" s="146">
        <v>3</v>
      </c>
      <c r="E68" s="146">
        <v>5</v>
      </c>
      <c r="F68" s="146">
        <v>7</v>
      </c>
      <c r="G68" s="146">
        <v>7</v>
      </c>
      <c r="H68" s="146">
        <v>8</v>
      </c>
      <c r="I68" s="147">
        <v>30</v>
      </c>
    </row>
    <row r="69" spans="3:9" ht="18.75" customHeight="1">
      <c r="C69" s="148">
        <v>43361</v>
      </c>
      <c r="D69" s="149">
        <v>3</v>
      </c>
      <c r="E69" s="149">
        <v>5</v>
      </c>
      <c r="F69" s="149">
        <v>7</v>
      </c>
      <c r="G69" s="149">
        <v>7</v>
      </c>
      <c r="H69" s="149">
        <v>8</v>
      </c>
      <c r="I69" s="150">
        <v>30</v>
      </c>
    </row>
    <row r="70" spans="3:9" ht="14.25" customHeight="1">
      <c r="C70" s="151">
        <v>43452</v>
      </c>
      <c r="D70" s="152">
        <v>3</v>
      </c>
      <c r="E70" s="152">
        <v>5</v>
      </c>
      <c r="F70" s="152">
        <v>7</v>
      </c>
      <c r="G70" s="152">
        <v>7</v>
      </c>
      <c r="H70" s="152">
        <v>8</v>
      </c>
      <c r="I70" s="153">
        <v>30</v>
      </c>
    </row>
    <row r="71" spans="3:9" ht="18" customHeight="1" thickBot="1">
      <c r="C71" s="142">
        <v>43543</v>
      </c>
      <c r="D71" s="135">
        <v>3</v>
      </c>
      <c r="E71" s="135">
        <v>5</v>
      </c>
      <c r="F71" s="135">
        <v>7</v>
      </c>
      <c r="G71" s="135">
        <v>7</v>
      </c>
      <c r="H71" s="135">
        <v>8</v>
      </c>
      <c r="I71" s="135">
        <f aca="true" t="shared" si="3" ref="I71:I77">SUM(D71:H71)</f>
        <v>30</v>
      </c>
    </row>
    <row r="72" spans="3:9" ht="17.25" customHeight="1">
      <c r="C72" s="151">
        <v>43635</v>
      </c>
      <c r="D72" s="146">
        <v>3</v>
      </c>
      <c r="E72" s="146">
        <v>5</v>
      </c>
      <c r="F72" s="146">
        <v>7</v>
      </c>
      <c r="G72" s="146">
        <v>7</v>
      </c>
      <c r="H72" s="146">
        <v>8</v>
      </c>
      <c r="I72" s="147">
        <f t="shared" si="3"/>
        <v>30</v>
      </c>
    </row>
    <row r="73" spans="3:9" ht="18.75" customHeight="1">
      <c r="C73" s="148">
        <v>43727</v>
      </c>
      <c r="D73" s="149">
        <v>3</v>
      </c>
      <c r="E73" s="149">
        <v>5</v>
      </c>
      <c r="F73" s="149">
        <v>7</v>
      </c>
      <c r="G73" s="149">
        <v>7</v>
      </c>
      <c r="H73" s="149">
        <v>8</v>
      </c>
      <c r="I73" s="149">
        <f t="shared" si="3"/>
        <v>30</v>
      </c>
    </row>
    <row r="74" spans="3:9" ht="12.75" customHeight="1">
      <c r="C74" s="151">
        <v>43818</v>
      </c>
      <c r="D74" s="146">
        <v>3</v>
      </c>
      <c r="E74" s="146">
        <v>5</v>
      </c>
      <c r="F74" s="146">
        <v>7</v>
      </c>
      <c r="G74" s="146">
        <v>7</v>
      </c>
      <c r="H74" s="146">
        <v>8</v>
      </c>
      <c r="I74" s="147">
        <f t="shared" si="3"/>
        <v>30</v>
      </c>
    </row>
    <row r="75" spans="3:9" ht="21" customHeight="1">
      <c r="C75" s="148">
        <v>43909</v>
      </c>
      <c r="D75" s="149">
        <v>3</v>
      </c>
      <c r="E75" s="149">
        <v>5</v>
      </c>
      <c r="F75" s="149">
        <v>7</v>
      </c>
      <c r="G75" s="149">
        <v>7</v>
      </c>
      <c r="H75" s="149">
        <v>8</v>
      </c>
      <c r="I75" s="149">
        <f t="shared" si="3"/>
        <v>30</v>
      </c>
    </row>
    <row r="76" spans="3:9" ht="12.75" customHeight="1">
      <c r="C76" s="151">
        <v>44001</v>
      </c>
      <c r="D76" s="146">
        <v>3</v>
      </c>
      <c r="E76" s="146">
        <v>5</v>
      </c>
      <c r="F76" s="146">
        <v>7</v>
      </c>
      <c r="G76" s="146">
        <v>7</v>
      </c>
      <c r="H76" s="146">
        <v>8</v>
      </c>
      <c r="I76" s="147">
        <f t="shared" si="3"/>
        <v>30</v>
      </c>
    </row>
    <row r="77" spans="3:9" ht="17.25" customHeight="1">
      <c r="C77" s="148">
        <v>44093</v>
      </c>
      <c r="D77" s="149">
        <v>3</v>
      </c>
      <c r="E77" s="149">
        <v>5</v>
      </c>
      <c r="F77" s="149">
        <v>7</v>
      </c>
      <c r="G77" s="149">
        <v>7</v>
      </c>
      <c r="H77" s="149">
        <v>8</v>
      </c>
      <c r="I77" s="149">
        <f t="shared" si="3"/>
        <v>30</v>
      </c>
    </row>
    <row r="78" spans="3:9" ht="15" customHeight="1">
      <c r="C78" s="151">
        <v>44184</v>
      </c>
      <c r="D78" s="152">
        <v>3</v>
      </c>
      <c r="E78" s="152">
        <v>5</v>
      </c>
      <c r="F78" s="152">
        <v>7</v>
      </c>
      <c r="G78" s="152">
        <v>7</v>
      </c>
      <c r="H78" s="152">
        <v>8</v>
      </c>
      <c r="I78" s="152">
        <f>SUM(D78:H78)</f>
        <v>30</v>
      </c>
    </row>
    <row r="79" spans="3:9" ht="16.5" customHeight="1">
      <c r="C79" s="181">
        <v>44276</v>
      </c>
      <c r="D79" s="182">
        <v>3</v>
      </c>
      <c r="E79" s="182">
        <v>5</v>
      </c>
      <c r="F79" s="182">
        <v>7</v>
      </c>
      <c r="G79" s="182">
        <v>7</v>
      </c>
      <c r="H79" s="182">
        <v>8</v>
      </c>
      <c r="I79" s="182">
        <v>30</v>
      </c>
    </row>
    <row r="80" spans="3:9" ht="18" customHeight="1">
      <c r="C80" s="224">
        <v>44377</v>
      </c>
      <c r="D80" s="225">
        <v>3</v>
      </c>
      <c r="E80" s="225">
        <v>5</v>
      </c>
      <c r="F80" s="225">
        <v>7</v>
      </c>
      <c r="G80" s="225">
        <v>7</v>
      </c>
      <c r="H80" s="225">
        <v>8</v>
      </c>
      <c r="I80" s="225">
        <v>30</v>
      </c>
    </row>
    <row r="81" spans="3:9" ht="12.75">
      <c r="C81" s="226">
        <v>44469</v>
      </c>
      <c r="D81" s="182">
        <v>3</v>
      </c>
      <c r="E81" s="182">
        <v>5</v>
      </c>
      <c r="F81" s="182">
        <v>7</v>
      </c>
      <c r="G81" s="182">
        <v>7</v>
      </c>
      <c r="H81" s="182">
        <v>8</v>
      </c>
      <c r="I81" s="182">
        <v>30</v>
      </c>
    </row>
    <row r="82" spans="3:31" s="249" customFormat="1" ht="12.75">
      <c r="C82" s="247">
        <v>44561</v>
      </c>
      <c r="D82" s="248">
        <v>3</v>
      </c>
      <c r="E82" s="248">
        <v>5</v>
      </c>
      <c r="F82" s="248">
        <v>7</v>
      </c>
      <c r="G82" s="248">
        <v>7</v>
      </c>
      <c r="H82" s="248">
        <v>8</v>
      </c>
      <c r="I82" s="248">
        <v>30</v>
      </c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</row>
    <row r="83" spans="3:31" ht="12.75">
      <c r="C83" s="226">
        <v>44651</v>
      </c>
      <c r="D83" s="182">
        <v>3</v>
      </c>
      <c r="E83" s="182">
        <v>5</v>
      </c>
      <c r="F83" s="182">
        <v>7</v>
      </c>
      <c r="G83" s="182">
        <v>7</v>
      </c>
      <c r="H83" s="182">
        <v>8</v>
      </c>
      <c r="I83" s="182">
        <v>30</v>
      </c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</row>
    <row r="84" spans="3:9" ht="12.75">
      <c r="C84" s="247">
        <v>44742</v>
      </c>
      <c r="D84" s="248">
        <v>3</v>
      </c>
      <c r="E84" s="248">
        <v>5</v>
      </c>
      <c r="F84" s="248">
        <v>7</v>
      </c>
      <c r="G84" s="248">
        <v>7</v>
      </c>
      <c r="H84" s="248">
        <v>8</v>
      </c>
      <c r="I84" s="248">
        <v>30</v>
      </c>
    </row>
    <row r="85" spans="1:9" ht="12.75">
      <c r="A85" s="250"/>
      <c r="B85" s="250"/>
      <c r="C85" s="226">
        <v>44834</v>
      </c>
      <c r="D85" s="251">
        <v>3</v>
      </c>
      <c r="E85" s="251">
        <v>5</v>
      </c>
      <c r="F85" s="251">
        <v>7</v>
      </c>
      <c r="G85" s="251">
        <v>7</v>
      </c>
      <c r="H85" s="251">
        <v>8</v>
      </c>
      <c r="I85" s="251">
        <v>30</v>
      </c>
    </row>
    <row r="86" spans="1:9" ht="12.75">
      <c r="A86" s="250"/>
      <c r="B86" s="250"/>
      <c r="C86" s="244">
        <v>44925</v>
      </c>
      <c r="D86" s="245">
        <v>3</v>
      </c>
      <c r="E86" s="245">
        <v>5</v>
      </c>
      <c r="F86" s="245">
        <v>7</v>
      </c>
      <c r="G86" s="245">
        <v>7</v>
      </c>
      <c r="H86" s="245">
        <v>8</v>
      </c>
      <c r="I86" s="245">
        <v>30</v>
      </c>
    </row>
    <row r="87" spans="3:9" s="331" customFormat="1" ht="12.75">
      <c r="C87" s="243">
        <v>45016</v>
      </c>
      <c r="D87" s="332">
        <v>3</v>
      </c>
      <c r="E87" s="332">
        <v>5</v>
      </c>
      <c r="F87" s="332">
        <v>7</v>
      </c>
      <c r="G87" s="332">
        <v>7</v>
      </c>
      <c r="H87" s="332">
        <v>8</v>
      </c>
      <c r="I87" s="332">
        <v>30</v>
      </c>
    </row>
    <row r="88" spans="1:9" ht="12.75">
      <c r="A88" s="250"/>
      <c r="B88" s="250"/>
      <c r="C88" s="244">
        <v>45107</v>
      </c>
      <c r="D88" s="245">
        <v>3</v>
      </c>
      <c r="E88" s="245">
        <v>5</v>
      </c>
      <c r="F88" s="245">
        <v>7</v>
      </c>
      <c r="G88" s="245">
        <v>7</v>
      </c>
      <c r="H88" s="245">
        <v>8</v>
      </c>
      <c r="I88" s="245">
        <v>30</v>
      </c>
    </row>
    <row r="89" spans="1:9" ht="12.75">
      <c r="A89" s="250"/>
      <c r="B89" s="250"/>
      <c r="C89" s="226">
        <v>45199</v>
      </c>
      <c r="D89" s="182">
        <v>3</v>
      </c>
      <c r="E89" s="182">
        <v>5</v>
      </c>
      <c r="F89" s="182">
        <v>7</v>
      </c>
      <c r="G89" s="182">
        <v>7</v>
      </c>
      <c r="H89" s="182">
        <v>8</v>
      </c>
      <c r="I89" s="182">
        <v>30</v>
      </c>
    </row>
    <row r="91" spans="2:4" ht="12.75">
      <c r="B91" s="127"/>
      <c r="C91" s="179" t="s">
        <v>102</v>
      </c>
      <c r="D91" s="180"/>
    </row>
    <row r="93" spans="2:9" ht="12.75">
      <c r="B93" s="354" t="s">
        <v>71</v>
      </c>
      <c r="C93" s="362" t="s">
        <v>98</v>
      </c>
      <c r="D93" s="362"/>
      <c r="E93" s="362"/>
      <c r="F93" s="362"/>
      <c r="G93" s="362"/>
      <c r="H93" s="362"/>
      <c r="I93" s="362"/>
    </row>
    <row r="94" spans="2:9" ht="12.75">
      <c r="B94" s="355"/>
      <c r="C94" s="362"/>
      <c r="D94" s="362"/>
      <c r="E94" s="362"/>
      <c r="F94" s="362"/>
      <c r="G94" s="362"/>
      <c r="H94" s="362"/>
      <c r="I94" s="362"/>
    </row>
    <row r="95" spans="2:8" ht="28.5" customHeight="1">
      <c r="B95" s="356"/>
      <c r="C95" s="363" t="s">
        <v>95</v>
      </c>
      <c r="D95" s="363"/>
      <c r="E95" s="363"/>
      <c r="F95" s="364" t="s">
        <v>96</v>
      </c>
      <c r="G95" s="364"/>
      <c r="H95" s="364"/>
    </row>
    <row r="96" spans="2:8" ht="12.75" customHeight="1">
      <c r="B96" s="170"/>
      <c r="C96" s="173" t="s">
        <v>68</v>
      </c>
      <c r="D96" s="174" t="s">
        <v>69</v>
      </c>
      <c r="E96" s="174" t="s">
        <v>97</v>
      </c>
      <c r="F96" s="174" t="s">
        <v>68</v>
      </c>
      <c r="G96" s="174" t="s">
        <v>69</v>
      </c>
      <c r="H96" s="174" t="s">
        <v>70</v>
      </c>
    </row>
    <row r="97" spans="2:8" ht="13.5">
      <c r="B97" s="175">
        <v>44002</v>
      </c>
      <c r="C97" s="176">
        <v>14217</v>
      </c>
      <c r="D97" s="176">
        <v>29127</v>
      </c>
      <c r="E97" s="177">
        <v>43344</v>
      </c>
      <c r="F97" s="178">
        <v>308</v>
      </c>
      <c r="G97" s="176">
        <v>2896</v>
      </c>
      <c r="H97" s="177">
        <v>3204</v>
      </c>
    </row>
    <row r="98" spans="2:8" ht="13.5">
      <c r="B98" s="148">
        <v>44094</v>
      </c>
      <c r="C98" s="171">
        <v>15421</v>
      </c>
      <c r="D98" s="171">
        <v>34844</v>
      </c>
      <c r="E98" s="172">
        <f>D98+C98</f>
        <v>50265</v>
      </c>
      <c r="F98" s="171">
        <v>821</v>
      </c>
      <c r="G98" s="171">
        <v>4009</v>
      </c>
      <c r="H98" s="172">
        <f>G98+F98</f>
        <v>4830</v>
      </c>
    </row>
    <row r="99" spans="2:8" ht="16.5" customHeight="1">
      <c r="B99" s="175">
        <v>44185</v>
      </c>
      <c r="C99" s="176" t="s">
        <v>99</v>
      </c>
      <c r="D99" s="176">
        <v>35314</v>
      </c>
      <c r="E99" s="177">
        <v>51275</v>
      </c>
      <c r="F99" s="178" t="s">
        <v>100</v>
      </c>
      <c r="G99" s="176">
        <v>4926</v>
      </c>
      <c r="H99" s="177">
        <v>6172</v>
      </c>
    </row>
    <row r="100" spans="2:8" ht="13.5">
      <c r="B100" s="181">
        <v>44276</v>
      </c>
      <c r="C100" s="171">
        <v>16280.096</v>
      </c>
      <c r="D100" s="171">
        <v>35566.904</v>
      </c>
      <c r="E100" s="172">
        <f>D100+C100</f>
        <v>51847</v>
      </c>
      <c r="F100" s="171">
        <v>347</v>
      </c>
      <c r="G100" s="171">
        <v>2829</v>
      </c>
      <c r="H100" s="172">
        <f>G100+F100</f>
        <v>3176</v>
      </c>
    </row>
    <row r="101" spans="2:8" ht="13.5">
      <c r="B101" s="175">
        <v>44377</v>
      </c>
      <c r="C101" s="176" t="s">
        <v>109</v>
      </c>
      <c r="D101" s="227" t="s">
        <v>110</v>
      </c>
      <c r="E101" s="228" t="s">
        <v>111</v>
      </c>
      <c r="F101" s="229" t="s">
        <v>112</v>
      </c>
      <c r="G101" s="230" t="s">
        <v>113</v>
      </c>
      <c r="H101" s="177">
        <v>4211</v>
      </c>
    </row>
    <row r="102" spans="2:8" ht="13.5">
      <c r="B102" s="181">
        <v>44469</v>
      </c>
      <c r="C102" s="171" t="s">
        <v>117</v>
      </c>
      <c r="D102" s="183" t="s">
        <v>118</v>
      </c>
      <c r="E102" s="233">
        <v>65244</v>
      </c>
      <c r="F102" s="171">
        <v>811</v>
      </c>
      <c r="G102" s="234">
        <v>3987</v>
      </c>
      <c r="H102" s="172">
        <v>4798</v>
      </c>
    </row>
    <row r="103" spans="2:8" ht="13.5">
      <c r="B103" s="181">
        <v>44561</v>
      </c>
      <c r="C103" s="171">
        <v>21550</v>
      </c>
      <c r="D103" s="171">
        <v>44932</v>
      </c>
      <c r="E103" s="233">
        <v>66482</v>
      </c>
      <c r="F103" s="171">
        <v>2100</v>
      </c>
      <c r="G103" s="171">
        <v>3336</v>
      </c>
      <c r="H103" s="233">
        <v>5436</v>
      </c>
    </row>
    <row r="104" spans="2:8" ht="13.5">
      <c r="B104" s="175">
        <v>44640</v>
      </c>
      <c r="C104" s="176">
        <v>20904</v>
      </c>
      <c r="D104" s="176">
        <v>43217</v>
      </c>
      <c r="E104" s="177">
        <v>64121</v>
      </c>
      <c r="F104" s="178">
        <v>312</v>
      </c>
      <c r="G104" s="176">
        <v>2891</v>
      </c>
      <c r="H104" s="177">
        <v>3203</v>
      </c>
    </row>
    <row r="105" spans="2:8" ht="13.5">
      <c r="B105" s="226">
        <v>44732</v>
      </c>
      <c r="C105" s="235">
        <f>'[1]contributors  '!$F$17</f>
        <v>11731</v>
      </c>
      <c r="D105" s="235">
        <f>'[1]contributors  '!$G$17</f>
        <v>25265</v>
      </c>
      <c r="E105" s="236">
        <f>C105+D105</f>
        <v>36996</v>
      </c>
      <c r="F105" s="237">
        <f>'[1]beneficiaries '!$F$18</f>
        <v>1280</v>
      </c>
      <c r="G105" s="235">
        <f>'[1]beneficiaries '!$G$18</f>
        <v>4137</v>
      </c>
      <c r="H105" s="236">
        <f>F105+G105</f>
        <v>5417</v>
      </c>
    </row>
    <row r="106" spans="2:8" ht="13.5">
      <c r="B106" s="175">
        <v>44834</v>
      </c>
      <c r="C106" s="176">
        <v>5030</v>
      </c>
      <c r="D106" s="176">
        <v>21186</v>
      </c>
      <c r="E106" s="177">
        <f>(C106+D106)</f>
        <v>26216</v>
      </c>
      <c r="F106" s="178">
        <v>379</v>
      </c>
      <c r="G106" s="176">
        <v>6501</v>
      </c>
      <c r="H106" s="177">
        <f>F106+G106</f>
        <v>6880</v>
      </c>
    </row>
    <row r="107" spans="2:8" ht="13.5">
      <c r="B107" s="226">
        <v>44925</v>
      </c>
      <c r="C107" s="264">
        <v>4770</v>
      </c>
      <c r="D107" s="264">
        <v>17000</v>
      </c>
      <c r="E107" s="316">
        <v>21770</v>
      </c>
      <c r="F107" s="265">
        <v>356</v>
      </c>
      <c r="G107" s="264">
        <v>6388</v>
      </c>
      <c r="H107" s="316">
        <v>6744</v>
      </c>
    </row>
    <row r="108" spans="2:8" s="331" customFormat="1" ht="13.5">
      <c r="B108" s="333">
        <v>45016</v>
      </c>
      <c r="C108" s="334">
        <v>3853</v>
      </c>
      <c r="D108" s="334">
        <v>16546</v>
      </c>
      <c r="E108" s="335">
        <v>20399</v>
      </c>
      <c r="F108" s="336">
        <v>102</v>
      </c>
      <c r="G108" s="334">
        <v>6077</v>
      </c>
      <c r="H108" s="335">
        <v>6179</v>
      </c>
    </row>
    <row r="109" spans="2:256" ht="13.5">
      <c r="B109" s="181">
        <v>45107</v>
      </c>
      <c r="C109" s="337">
        <v>3963</v>
      </c>
      <c r="D109" s="337">
        <v>15526</v>
      </c>
      <c r="E109" s="338">
        <f>D109+C109</f>
        <v>19489</v>
      </c>
      <c r="F109" s="339">
        <v>82</v>
      </c>
      <c r="G109" s="337">
        <v>6098</v>
      </c>
      <c r="H109" s="338">
        <v>6180</v>
      </c>
      <c r="AW109">
        <v>45016</v>
      </c>
      <c r="BW109">
        <v>45016</v>
      </c>
      <c r="BX109">
        <v>45016</v>
      </c>
      <c r="BY109">
        <v>45016</v>
      </c>
      <c r="BZ109">
        <v>45016</v>
      </c>
      <c r="CA109">
        <v>45016</v>
      </c>
      <c r="CB109">
        <v>45016</v>
      </c>
      <c r="CC109">
        <v>45016</v>
      </c>
      <c r="CD109">
        <v>45016</v>
      </c>
      <c r="CE109">
        <v>45016</v>
      </c>
      <c r="CF109">
        <v>45016</v>
      </c>
      <c r="CG109">
        <v>45016</v>
      </c>
      <c r="CH109">
        <v>45016</v>
      </c>
      <c r="CI109">
        <v>45016</v>
      </c>
      <c r="CJ109">
        <v>45016</v>
      </c>
      <c r="CK109">
        <v>45016</v>
      </c>
      <c r="CL109">
        <v>45016</v>
      </c>
      <c r="CM109">
        <v>45016</v>
      </c>
      <c r="CN109">
        <v>45016</v>
      </c>
      <c r="CO109">
        <v>45016</v>
      </c>
      <c r="CP109">
        <v>45016</v>
      </c>
      <c r="CQ109">
        <v>45016</v>
      </c>
      <c r="CR109">
        <v>45016</v>
      </c>
      <c r="CS109">
        <v>45016</v>
      </c>
      <c r="CT109">
        <v>45016</v>
      </c>
      <c r="CU109">
        <v>45016</v>
      </c>
      <c r="CV109">
        <v>45016</v>
      </c>
      <c r="CW109">
        <v>45016</v>
      </c>
      <c r="CX109">
        <v>45016</v>
      </c>
      <c r="CY109">
        <v>45016</v>
      </c>
      <c r="CZ109">
        <v>45016</v>
      </c>
      <c r="DA109">
        <v>45016</v>
      </c>
      <c r="DB109">
        <v>45016</v>
      </c>
      <c r="DC109">
        <v>45016</v>
      </c>
      <c r="DD109">
        <v>45016</v>
      </c>
      <c r="DE109">
        <v>45016</v>
      </c>
      <c r="DF109">
        <v>45016</v>
      </c>
      <c r="DG109">
        <v>45016</v>
      </c>
      <c r="DH109">
        <v>45016</v>
      </c>
      <c r="DI109">
        <v>45016</v>
      </c>
      <c r="DJ109">
        <v>45016</v>
      </c>
      <c r="DK109">
        <v>45016</v>
      </c>
      <c r="DL109">
        <v>45016</v>
      </c>
      <c r="DM109">
        <v>45016</v>
      </c>
      <c r="DN109">
        <v>45016</v>
      </c>
      <c r="DO109">
        <v>45016</v>
      </c>
      <c r="DP109">
        <v>45016</v>
      </c>
      <c r="DQ109">
        <v>45016</v>
      </c>
      <c r="DR109">
        <v>45016</v>
      </c>
      <c r="DS109">
        <v>45016</v>
      </c>
      <c r="DT109">
        <v>45016</v>
      </c>
      <c r="DU109">
        <v>45016</v>
      </c>
      <c r="DV109">
        <v>45016</v>
      </c>
      <c r="DW109">
        <v>45016</v>
      </c>
      <c r="DX109">
        <v>45016</v>
      </c>
      <c r="DY109">
        <v>45016</v>
      </c>
      <c r="DZ109">
        <v>45016</v>
      </c>
      <c r="EA109">
        <v>45016</v>
      </c>
      <c r="EB109">
        <v>45016</v>
      </c>
      <c r="EC109">
        <v>45016</v>
      </c>
      <c r="ED109">
        <v>45016</v>
      </c>
      <c r="EE109">
        <v>45016</v>
      </c>
      <c r="EF109">
        <v>45016</v>
      </c>
      <c r="EG109">
        <v>45016</v>
      </c>
      <c r="EH109">
        <v>45016</v>
      </c>
      <c r="EI109">
        <v>45016</v>
      </c>
      <c r="EJ109">
        <v>45016</v>
      </c>
      <c r="EK109">
        <v>45016</v>
      </c>
      <c r="EL109">
        <v>45016</v>
      </c>
      <c r="EM109">
        <v>45016</v>
      </c>
      <c r="EN109">
        <v>45016</v>
      </c>
      <c r="EO109">
        <v>45016</v>
      </c>
      <c r="EP109">
        <v>45016</v>
      </c>
      <c r="EQ109">
        <v>45016</v>
      </c>
      <c r="ER109">
        <v>45016</v>
      </c>
      <c r="ES109">
        <v>45016</v>
      </c>
      <c r="ET109">
        <v>45016</v>
      </c>
      <c r="EU109">
        <v>45016</v>
      </c>
      <c r="EV109">
        <v>45016</v>
      </c>
      <c r="EW109">
        <v>45016</v>
      </c>
      <c r="EX109">
        <v>45016</v>
      </c>
      <c r="EY109">
        <v>45016</v>
      </c>
      <c r="EZ109">
        <v>45016</v>
      </c>
      <c r="FA109">
        <v>45016</v>
      </c>
      <c r="FB109">
        <v>45016</v>
      </c>
      <c r="FC109">
        <v>45016</v>
      </c>
      <c r="FD109">
        <v>45016</v>
      </c>
      <c r="FE109">
        <v>45016</v>
      </c>
      <c r="FF109">
        <v>45016</v>
      </c>
      <c r="FG109">
        <v>45016</v>
      </c>
      <c r="FH109">
        <v>45016</v>
      </c>
      <c r="FI109">
        <v>45016</v>
      </c>
      <c r="FJ109">
        <v>45016</v>
      </c>
      <c r="FK109">
        <v>45016</v>
      </c>
      <c r="FL109">
        <v>45016</v>
      </c>
      <c r="FM109">
        <v>45016</v>
      </c>
      <c r="FN109">
        <v>45016</v>
      </c>
      <c r="FO109">
        <v>45016</v>
      </c>
      <c r="FP109">
        <v>45016</v>
      </c>
      <c r="FQ109">
        <v>45016</v>
      </c>
      <c r="FR109">
        <v>45016</v>
      </c>
      <c r="FS109">
        <v>45016</v>
      </c>
      <c r="FT109">
        <v>45016</v>
      </c>
      <c r="FU109">
        <v>45016</v>
      </c>
      <c r="FV109">
        <v>45016</v>
      </c>
      <c r="FW109">
        <v>45016</v>
      </c>
      <c r="FX109">
        <v>45016</v>
      </c>
      <c r="FY109">
        <v>45016</v>
      </c>
      <c r="FZ109">
        <v>45016</v>
      </c>
      <c r="GA109">
        <v>45016</v>
      </c>
      <c r="GB109">
        <v>45016</v>
      </c>
      <c r="GC109">
        <v>45016</v>
      </c>
      <c r="GD109">
        <v>45016</v>
      </c>
      <c r="GE109">
        <v>45016</v>
      </c>
      <c r="GF109">
        <v>45016</v>
      </c>
      <c r="GG109">
        <v>45016</v>
      </c>
      <c r="GH109">
        <v>45016</v>
      </c>
      <c r="GI109">
        <v>45016</v>
      </c>
      <c r="GJ109">
        <v>45016</v>
      </c>
      <c r="GK109">
        <v>45016</v>
      </c>
      <c r="GL109">
        <v>45016</v>
      </c>
      <c r="GM109">
        <v>45016</v>
      </c>
      <c r="GN109">
        <v>45016</v>
      </c>
      <c r="GO109">
        <v>45016</v>
      </c>
      <c r="GP109">
        <v>45016</v>
      </c>
      <c r="GQ109">
        <v>45016</v>
      </c>
      <c r="GR109">
        <v>45016</v>
      </c>
      <c r="GS109">
        <v>45016</v>
      </c>
      <c r="GT109">
        <v>45016</v>
      </c>
      <c r="GU109">
        <v>45016</v>
      </c>
      <c r="GV109">
        <v>45016</v>
      </c>
      <c r="GW109">
        <v>45016</v>
      </c>
      <c r="GX109">
        <v>45016</v>
      </c>
      <c r="GY109">
        <v>45016</v>
      </c>
      <c r="GZ109">
        <v>45016</v>
      </c>
      <c r="HA109">
        <v>45016</v>
      </c>
      <c r="HB109">
        <v>45016</v>
      </c>
      <c r="HC109">
        <v>45016</v>
      </c>
      <c r="HD109">
        <v>45016</v>
      </c>
      <c r="HE109">
        <v>45016</v>
      </c>
      <c r="HF109">
        <v>45016</v>
      </c>
      <c r="HG109">
        <v>45016</v>
      </c>
      <c r="HH109">
        <v>45016</v>
      </c>
      <c r="HI109">
        <v>45016</v>
      </c>
      <c r="HJ109">
        <v>45016</v>
      </c>
      <c r="HK109">
        <v>45016</v>
      </c>
      <c r="HL109">
        <v>45016</v>
      </c>
      <c r="HM109">
        <v>45016</v>
      </c>
      <c r="HN109">
        <v>45016</v>
      </c>
      <c r="HO109">
        <v>45016</v>
      </c>
      <c r="HP109">
        <v>45016</v>
      </c>
      <c r="HQ109">
        <v>45016</v>
      </c>
      <c r="HR109">
        <v>45016</v>
      </c>
      <c r="HS109">
        <v>45016</v>
      </c>
      <c r="HT109">
        <v>45016</v>
      </c>
      <c r="HU109">
        <v>45016</v>
      </c>
      <c r="HV109">
        <v>45016</v>
      </c>
      <c r="HW109">
        <v>45016</v>
      </c>
      <c r="HX109">
        <v>45016</v>
      </c>
      <c r="HY109">
        <v>45016</v>
      </c>
      <c r="HZ109">
        <v>45016</v>
      </c>
      <c r="IA109">
        <v>45016</v>
      </c>
      <c r="IB109">
        <v>45016</v>
      </c>
      <c r="IC109">
        <v>45016</v>
      </c>
      <c r="ID109">
        <v>45016</v>
      </c>
      <c r="IE109">
        <v>45016</v>
      </c>
      <c r="IF109">
        <v>45016</v>
      </c>
      <c r="IG109">
        <v>45016</v>
      </c>
      <c r="IH109">
        <v>45016</v>
      </c>
      <c r="II109">
        <v>45016</v>
      </c>
      <c r="IJ109">
        <v>45016</v>
      </c>
      <c r="IK109">
        <v>45016</v>
      </c>
      <c r="IL109">
        <v>45016</v>
      </c>
      <c r="IM109">
        <v>45016</v>
      </c>
      <c r="IN109">
        <v>45016</v>
      </c>
      <c r="IO109">
        <v>45016</v>
      </c>
      <c r="IP109">
        <v>45016</v>
      </c>
      <c r="IQ109">
        <v>45016</v>
      </c>
      <c r="IR109">
        <v>45016</v>
      </c>
      <c r="IS109">
        <v>45016</v>
      </c>
      <c r="IT109">
        <v>45016</v>
      </c>
      <c r="IU109">
        <v>45016</v>
      </c>
      <c r="IV109">
        <v>45016</v>
      </c>
    </row>
    <row r="110" spans="1:52" s="330" customFormat="1" ht="13.5">
      <c r="A110" s="250"/>
      <c r="B110" s="175">
        <v>45199</v>
      </c>
      <c r="C110" s="176">
        <v>3939</v>
      </c>
      <c r="D110" s="176">
        <v>16415</v>
      </c>
      <c r="E110" s="177">
        <v>20354</v>
      </c>
      <c r="F110" s="178">
        <v>99</v>
      </c>
      <c r="G110" s="176">
        <v>6208</v>
      </c>
      <c r="H110" s="177">
        <v>6307</v>
      </c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330">
        <f>AZ110:BX112</f>
        <v>0</v>
      </c>
    </row>
    <row r="116" spans="2:8" ht="13.5" thickBot="1">
      <c r="B116" s="163" t="s">
        <v>121</v>
      </c>
      <c r="C116" s="126"/>
      <c r="D116" s="126"/>
      <c r="E116" s="59"/>
      <c r="F116" s="59"/>
      <c r="G116" s="59"/>
      <c r="H116" s="59"/>
    </row>
    <row r="117" spans="2:8" ht="12.75">
      <c r="B117" s="349" t="s">
        <v>67</v>
      </c>
      <c r="C117" s="351" t="s">
        <v>122</v>
      </c>
      <c r="D117" s="351"/>
      <c r="E117" s="352"/>
      <c r="F117" s="351" t="s">
        <v>123</v>
      </c>
      <c r="G117" s="352"/>
      <c r="H117" s="353"/>
    </row>
    <row r="118" spans="2:8" ht="12.75">
      <c r="B118" s="350"/>
      <c r="C118" s="241" t="s">
        <v>68</v>
      </c>
      <c r="D118" s="241" t="s">
        <v>69</v>
      </c>
      <c r="E118" s="296" t="s">
        <v>70</v>
      </c>
      <c r="F118" s="241" t="s">
        <v>68</v>
      </c>
      <c r="G118" s="241" t="s">
        <v>69</v>
      </c>
      <c r="H118" s="242" t="s">
        <v>70</v>
      </c>
    </row>
    <row r="119" spans="2:8" ht="12.75">
      <c r="B119" s="345">
        <v>43830</v>
      </c>
      <c r="C119" s="279">
        <v>55975</v>
      </c>
      <c r="D119" s="279">
        <v>71793</v>
      </c>
      <c r="E119" s="297">
        <v>127768</v>
      </c>
      <c r="F119" s="279"/>
      <c r="G119" s="280"/>
      <c r="H119" s="302" t="s">
        <v>124</v>
      </c>
    </row>
    <row r="120" spans="2:8" ht="12.75">
      <c r="B120" s="346">
        <v>44196</v>
      </c>
      <c r="C120" s="290">
        <v>404628</v>
      </c>
      <c r="D120" s="281">
        <v>387801</v>
      </c>
      <c r="E120" s="298">
        <v>792429</v>
      </c>
      <c r="F120" s="281"/>
      <c r="G120" s="281"/>
      <c r="H120" s="274"/>
    </row>
    <row r="121" spans="2:8" ht="12.75">
      <c r="B121" s="345">
        <v>44377</v>
      </c>
      <c r="C121" s="289">
        <v>562848</v>
      </c>
      <c r="D121" s="282">
        <v>572300</v>
      </c>
      <c r="E121" s="299">
        <v>1135148</v>
      </c>
      <c r="F121" s="282">
        <v>39</v>
      </c>
      <c r="G121" s="282">
        <v>65</v>
      </c>
      <c r="H121" s="275">
        <v>104</v>
      </c>
    </row>
    <row r="122" spans="2:8" ht="12.75">
      <c r="B122" s="346">
        <v>44469</v>
      </c>
      <c r="C122" s="290">
        <v>627298</v>
      </c>
      <c r="D122" s="290">
        <v>618370</v>
      </c>
      <c r="E122" s="286">
        <v>1245668</v>
      </c>
      <c r="F122" s="281">
        <v>107</v>
      </c>
      <c r="G122" s="281">
        <v>194</v>
      </c>
      <c r="H122" s="274">
        <v>301</v>
      </c>
    </row>
    <row r="123" spans="2:8" ht="13.5" thickBot="1">
      <c r="B123" s="345">
        <v>44561</v>
      </c>
      <c r="C123" s="214">
        <v>697405.62</v>
      </c>
      <c r="D123" s="214">
        <v>725971.38</v>
      </c>
      <c r="E123" s="276">
        <v>1423377</v>
      </c>
      <c r="F123" s="214">
        <v>324</v>
      </c>
      <c r="G123" s="214">
        <v>237</v>
      </c>
      <c r="H123" s="276">
        <v>561</v>
      </c>
    </row>
    <row r="124" spans="2:8" ht="13.5" thickBot="1">
      <c r="B124" s="246">
        <v>44642</v>
      </c>
      <c r="C124" s="291">
        <v>811253</v>
      </c>
      <c r="D124" s="292" t="s">
        <v>128</v>
      </c>
      <c r="E124" s="300">
        <v>1597617</v>
      </c>
      <c r="F124" s="283">
        <v>446</v>
      </c>
      <c r="G124" s="283">
        <v>596</v>
      </c>
      <c r="H124" s="287">
        <v>1042</v>
      </c>
    </row>
    <row r="125" spans="2:8" ht="13.5" thickBot="1">
      <c r="B125" s="263">
        <v>44734</v>
      </c>
      <c r="C125" s="293" t="s">
        <v>125</v>
      </c>
      <c r="D125" s="293" t="s">
        <v>126</v>
      </c>
      <c r="E125" s="301">
        <v>1953249</v>
      </c>
      <c r="F125" s="284">
        <v>724</v>
      </c>
      <c r="G125" s="284" t="s">
        <v>119</v>
      </c>
      <c r="H125" s="277" t="s">
        <v>120</v>
      </c>
    </row>
    <row r="126" spans="2:8" ht="13.5">
      <c r="B126" s="271">
        <v>44834</v>
      </c>
      <c r="C126" s="294">
        <v>1016252</v>
      </c>
      <c r="D126" s="295">
        <v>1038169</v>
      </c>
      <c r="E126" s="288">
        <v>2054421</v>
      </c>
      <c r="F126" s="285">
        <v>320</v>
      </c>
      <c r="G126" s="285">
        <v>255</v>
      </c>
      <c r="H126" s="278">
        <v>575</v>
      </c>
    </row>
    <row r="127" spans="2:9" ht="13.5">
      <c r="B127" s="347">
        <v>44926</v>
      </c>
      <c r="C127" s="319" t="s">
        <v>139</v>
      </c>
      <c r="D127" s="319" t="s">
        <v>140</v>
      </c>
      <c r="E127" s="320" t="s">
        <v>141</v>
      </c>
      <c r="F127" s="312">
        <v>592</v>
      </c>
      <c r="G127" s="311">
        <v>487</v>
      </c>
      <c r="H127" s="313" t="s">
        <v>142</v>
      </c>
      <c r="I127" s="266"/>
    </row>
    <row r="128" spans="1:9" ht="13.5">
      <c r="A128" s="170"/>
      <c r="B128" s="345">
        <v>45016</v>
      </c>
      <c r="C128" s="321">
        <v>1306985</v>
      </c>
      <c r="D128" s="321">
        <v>1348214</v>
      </c>
      <c r="E128" s="322">
        <v>2655199</v>
      </c>
      <c r="F128" s="273">
        <v>953</v>
      </c>
      <c r="G128" s="272">
        <v>890</v>
      </c>
      <c r="H128" s="303">
        <v>1843</v>
      </c>
      <c r="I128" s="266"/>
    </row>
    <row r="129" spans="1:9" ht="12.75">
      <c r="A129" s="170"/>
      <c r="B129" s="314">
        <v>45107</v>
      </c>
      <c r="C129" s="323">
        <v>1380052</v>
      </c>
      <c r="D129" s="323">
        <v>1333382</v>
      </c>
      <c r="E129" s="324">
        <v>2713434</v>
      </c>
      <c r="F129" s="325">
        <v>1967</v>
      </c>
      <c r="G129" s="325">
        <v>2075</v>
      </c>
      <c r="H129" s="286">
        <f>G129+F129</f>
        <v>4042</v>
      </c>
      <c r="I129" s="266"/>
    </row>
    <row r="130" spans="1:9" ht="12.75">
      <c r="A130" s="170"/>
      <c r="B130" s="340">
        <v>45199</v>
      </c>
      <c r="C130" s="341">
        <v>1402275</v>
      </c>
      <c r="D130" s="341">
        <v>1352994</v>
      </c>
      <c r="E130" s="342">
        <v>2775269</v>
      </c>
      <c r="F130" s="343">
        <v>2856</v>
      </c>
      <c r="G130" s="343">
        <v>2891</v>
      </c>
      <c r="H130" s="344">
        <f>G130+F130</f>
        <v>5747</v>
      </c>
      <c r="I130" s="266"/>
    </row>
    <row r="131" ht="12.75">
      <c r="B131" s="348"/>
    </row>
  </sheetData>
  <sheetProtection/>
  <mergeCells count="10">
    <mergeCell ref="B117:B118"/>
    <mergeCell ref="C117:E117"/>
    <mergeCell ref="F117:H117"/>
    <mergeCell ref="B93:B95"/>
    <mergeCell ref="D7:F7"/>
    <mergeCell ref="G7:I7"/>
    <mergeCell ref="C7:C8"/>
    <mergeCell ref="C93:I94"/>
    <mergeCell ref="C95:E95"/>
    <mergeCell ref="F95:H95"/>
  </mergeCells>
  <printOptions/>
  <pageMargins left="0.7" right="0.7" top="0.75" bottom="0.75" header="0.3" footer="0.3"/>
  <pageSetup horizontalDpi="600" verticalDpi="600" orientation="portrait" scale="40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31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365" t="s">
        <v>51</v>
      </c>
      <c r="C3" s="367">
        <v>42369</v>
      </c>
      <c r="D3" s="367"/>
      <c r="E3" s="367"/>
      <c r="F3" s="368">
        <v>42735</v>
      </c>
      <c r="G3" s="367"/>
      <c r="H3" s="369"/>
      <c r="J3" s="370" t="s">
        <v>61</v>
      </c>
      <c r="K3" s="368">
        <v>42369</v>
      </c>
      <c r="L3" s="369"/>
      <c r="M3" s="368">
        <v>42735</v>
      </c>
      <c r="N3" s="369"/>
    </row>
    <row r="4" spans="2:14" ht="16.5" customHeight="1" thickBot="1">
      <c r="B4" s="366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371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2.7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65" t="s">
        <v>58</v>
      </c>
      <c r="C10" s="367">
        <v>42369</v>
      </c>
      <c r="D10" s="367"/>
      <c r="E10" s="367"/>
      <c r="F10" s="368">
        <v>42735</v>
      </c>
      <c r="G10" s="367"/>
      <c r="H10" s="369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66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2.7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2023-11-20T15:30:44Z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91ff164a-d7a4-46ad-888e-a4a0fa556597</vt:lpwstr>
  </property>
  <property fmtid="{D5CDD505-2E9C-101B-9397-08002B2CF9AE}" pid="3" name="Classification">
    <vt:lpwstr>PUBLIC</vt:lpwstr>
  </property>
</Properties>
</file>